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 activeTab="4"/>
  </bookViews>
  <sheets>
    <sheet name="1" sheetId="8" r:id="rId1"/>
    <sheet name="2" sheetId="9" r:id="rId2"/>
    <sheet name="3" sheetId="10" r:id="rId3"/>
    <sheet name="4" sheetId="7" r:id="rId4"/>
    <sheet name="5" sheetId="5" r:id="rId5"/>
  </sheets>
  <definedNames>
    <definedName name="OLE_LINK1" localSheetId="3">'4'!#REF!</definedName>
    <definedName name="_xlnm.Print_Area" localSheetId="0">'1'!$A$1:$C$49</definedName>
    <definedName name="_xlnm.Print_Area" localSheetId="3">'4'!$A$1:$E$94</definedName>
  </definedNames>
  <calcPr calcId="125725"/>
</workbook>
</file>

<file path=xl/calcChain.xml><?xml version="1.0" encoding="utf-8"?>
<calcChain xmlns="http://schemas.openxmlformats.org/spreadsheetml/2006/main">
  <c r="E6" i="7"/>
  <c r="E8"/>
  <c r="E7" s="1"/>
  <c r="E89"/>
  <c r="E97"/>
  <c r="E96" s="1"/>
  <c r="E95" s="1"/>
  <c r="D26" i="10"/>
  <c r="D38"/>
  <c r="D43"/>
  <c r="D42"/>
  <c r="E68" i="9"/>
  <c r="C43" i="8"/>
  <c r="C40"/>
  <c r="C39"/>
  <c r="D53" i="10"/>
  <c r="D69"/>
  <c r="D66"/>
  <c r="D65"/>
  <c r="D63"/>
  <c r="D62"/>
  <c r="D61"/>
  <c r="D58"/>
  <c r="D57" s="1"/>
  <c r="D55"/>
  <c r="D49"/>
  <c r="D47"/>
  <c r="D36"/>
  <c r="D35"/>
  <c r="D32"/>
  <c r="D28"/>
  <c r="D27" s="1"/>
  <c r="D24"/>
  <c r="D22"/>
  <c r="D21" s="1"/>
  <c r="D18"/>
  <c r="D17"/>
  <c r="D16"/>
  <c r="D14"/>
  <c r="D12"/>
  <c r="D11" s="1"/>
  <c r="D10"/>
  <c r="D8"/>
  <c r="D7" s="1"/>
  <c r="D6" s="1"/>
  <c r="D5" l="1"/>
  <c r="D20"/>
  <c r="D46"/>
  <c r="D45" s="1"/>
  <c r="D4" l="1"/>
  <c r="E82" i="9"/>
  <c r="E83" s="1"/>
  <c r="E78"/>
  <c r="E77"/>
  <c r="E76" s="1"/>
  <c r="E73"/>
  <c r="E72"/>
  <c r="E66"/>
  <c r="E61"/>
  <c r="E57"/>
  <c r="E56"/>
  <c r="E55"/>
  <c r="E53"/>
  <c r="E52" s="1"/>
  <c r="E47"/>
  <c r="E46" s="1"/>
  <c r="E45" s="1"/>
  <c r="E36" s="1"/>
  <c r="E43"/>
  <c r="E41"/>
  <c r="E40" s="1"/>
  <c r="E39" s="1"/>
  <c r="E37" s="1"/>
  <c r="E34"/>
  <c r="E33" s="1"/>
  <c r="E32" s="1"/>
  <c r="E31" s="1"/>
  <c r="E30" s="1"/>
  <c r="E29"/>
  <c r="E26"/>
  <c r="E22"/>
  <c r="E24" s="1"/>
  <c r="E25" s="1"/>
  <c r="E18"/>
  <c r="E19" s="1"/>
  <c r="E16"/>
  <c r="E12"/>
  <c r="E10"/>
  <c r="E9" s="1"/>
  <c r="E60" l="1"/>
  <c r="E59" s="1"/>
  <c r="E51"/>
  <c r="E49" s="1"/>
  <c r="E80"/>
  <c r="E75"/>
  <c r="E8"/>
  <c r="E6"/>
  <c r="E20"/>
  <c r="E81"/>
  <c r="E5" l="1"/>
  <c r="C24" i="8"/>
  <c r="C37"/>
  <c r="C36" s="1"/>
  <c r="C34"/>
  <c r="C33" s="1"/>
  <c r="C31"/>
  <c r="C30" s="1"/>
  <c r="C27"/>
  <c r="C26" s="1"/>
  <c r="C22"/>
  <c r="C19"/>
  <c r="C17"/>
  <c r="C14"/>
  <c r="C13" s="1"/>
  <c r="C9"/>
  <c r="C8" s="1"/>
  <c r="C16" l="1"/>
  <c r="C7" s="1"/>
  <c r="C6" l="1"/>
  <c r="E76" i="7"/>
  <c r="E15"/>
  <c r="E93"/>
  <c r="E87"/>
  <c r="E85"/>
  <c r="E83"/>
  <c r="E81"/>
  <c r="E74"/>
  <c r="E72" s="1"/>
  <c r="E70"/>
  <c r="E69" s="1"/>
  <c r="E68" s="1"/>
  <c r="E59"/>
  <c r="E57"/>
  <c r="E55"/>
  <c r="E53"/>
  <c r="E52"/>
  <c r="E50"/>
  <c r="E48"/>
  <c r="E43"/>
  <c r="E42" s="1"/>
  <c r="E41" s="1"/>
  <c r="E38"/>
  <c r="E36" s="1"/>
  <c r="E32"/>
  <c r="E31" s="1"/>
  <c r="E27"/>
  <c r="E26"/>
  <c r="E25" s="1"/>
  <c r="E24"/>
  <c r="E21"/>
  <c r="E20" s="1"/>
  <c r="E17"/>
  <c r="E11"/>
  <c r="E9"/>
  <c r="E35" l="1"/>
  <c r="E34" s="1"/>
  <c r="E47"/>
  <c r="E46" s="1"/>
  <c r="E45" s="1"/>
  <c r="E40" s="1"/>
  <c r="E79"/>
  <c r="E67"/>
  <c r="E19"/>
  <c r="E29"/>
  <c r="E30"/>
  <c r="E78" l="1"/>
  <c r="E65" l="1"/>
  <c r="E66"/>
</calcChain>
</file>

<file path=xl/sharedStrings.xml><?xml version="1.0" encoding="utf-8"?>
<sst xmlns="http://schemas.openxmlformats.org/spreadsheetml/2006/main" count="640" uniqueCount="245">
  <si>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</si>
  <si>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</si>
  <si>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</si>
  <si>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</si>
  <si>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</si>
  <si>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</si>
  <si>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</si>
  <si>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</si>
  <si>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</si>
  <si>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</si>
  <si>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</si>
  <si>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</si>
  <si>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</si>
  <si>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</si>
  <si>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</si>
  <si>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</si>
  <si>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</si>
  <si>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</si>
  <si>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</si>
  <si>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</si>
  <si>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</si>
  <si>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</si>
  <si>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</si>
  <si>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</si>
  <si>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</si>
  <si>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</si>
  <si>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</si>
  <si>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</si>
  <si>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</si>
  <si>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</si>
  <si>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</si>
  <si>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</si>
  <si>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</si>
  <si>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</si>
  <si>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</si>
  <si>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</si>
  <si>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</si>
  <si>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</si>
  <si>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</si>
  <si>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</si>
  <si>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</si>
  <si>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</si>
  <si>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</si>
  <si>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</si>
  <si>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</si>
  <si>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</si>
  <si>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</si>
  <si>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</si>
  <si>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</si>
  <si>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</si>
  <si>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</si>
  <si>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</si>
  <si>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</si>
  <si>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</si>
  <si>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</si>
  <si>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</si>
  <si>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</si>
  <si>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</si>
  <si>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</si>
  <si>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</si>
  <si>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</si>
  <si>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</si>
  <si>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</si>
  <si>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</si>
  <si>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</si>
  <si>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</si>
  <si>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</si>
  <si>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</si>
  <si>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Наименование</t>
  </si>
  <si>
    <t>РзПз</t>
  </si>
  <si>
    <t>ЦС</t>
  </si>
  <si>
    <t>ВР</t>
  </si>
  <si>
    <t>Сумма</t>
  </si>
  <si>
    <t>Общегосударственные вопросы</t>
  </si>
  <si>
    <t>0100</t>
  </si>
  <si>
    <t>Непрограммные расходы</t>
  </si>
  <si>
    <t>99 0 00 00000</t>
  </si>
  <si>
    <t>Функционирование  высшего должностного лица муниципального образования</t>
  </si>
  <si>
    <t>0102</t>
  </si>
  <si>
    <t>Глава муниципального образования</t>
  </si>
  <si>
    <t>99 0 00 02030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</si>
  <si>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</si>
  <si>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</si>
  <si>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0104</t>
  </si>
  <si>
    <t>99 0 00 02040</t>
  </si>
  <si>
    <t>Закупка товаров, работ и услуг для муниципальных нужд</t>
  </si>
  <si>
    <t>Иные бюджетные ассигнования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</si>
  <si>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</si>
  <si>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99 0 00 21950</t>
  </si>
  <si>
    <t>Резервные фонды</t>
  </si>
  <si>
    <t>0111</t>
  </si>
  <si>
    <t>Резервные фонды местных администраций</t>
  </si>
  <si>
    <t>99 0 00 07500</t>
  </si>
  <si>
    <t>Национальная оборона</t>
  </si>
  <si>
    <t>0200</t>
  </si>
  <si>
    <t xml:space="preserve">Мобилизационная и вневойсковая подготовка </t>
  </si>
  <si>
    <t>0203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</si>
  <si>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</si>
  <si>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</si>
  <si>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</si>
  <si>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0300</t>
  </si>
  <si>
    <t>21 0 00 00000</t>
  </si>
  <si>
    <t>Подпрограмма "Муниципальные программы сельских поселений по жилищно-коммунальному хозяйству"</t>
  </si>
  <si>
    <t>21 1 00 00000</t>
  </si>
  <si>
    <t>Основное мероприятие "Обеспечение мер пожарной безопасностина территории населенных пунктов"</t>
  </si>
  <si>
    <t>21 1 04 00000</t>
  </si>
  <si>
    <t>Обеспечение пожарной безопасности</t>
  </si>
  <si>
    <t>0310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</si>
  <si>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</si>
  <si>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21 1 04 74040</t>
  </si>
  <si>
    <t>Национальная экономика</t>
  </si>
  <si>
    <t>0400</t>
  </si>
  <si>
    <t>«Дорожное хозяйство</t>
  </si>
  <si>
    <t>0409</t>
  </si>
  <si>
    <t>(дорожные фонды)»</t>
  </si>
  <si>
    <t>20 1 00 00000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</si>
  <si>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</si>
  <si>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20 1 01 00000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</si>
  <si>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</si>
  <si>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20 1 01 03150</t>
  </si>
  <si>
    <t>20 1 01 74040</t>
  </si>
  <si>
    <t>Жилищно-коммунальное хозяйство</t>
  </si>
  <si>
    <t>0500</t>
  </si>
  <si>
    <t>Муниципальные программы сельских поселений по жилищно-коммунальному хозяйству</t>
  </si>
  <si>
    <t>Жилищное хозяйство</t>
  </si>
  <si>
    <t>0501</t>
  </si>
  <si>
    <t>21 1 01 00000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</si>
  <si>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</si>
  <si>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 xml:space="preserve">21 1 01 03610 </t>
  </si>
  <si>
    <t>Коммунальное хозяйство</t>
  </si>
  <si>
    <t>0502</t>
  </si>
  <si>
    <t>Основное мероприятие «Подготовка объектов коммунального хозяйства к работе в осенне-зимний период»</t>
  </si>
  <si>
    <t>21 1 02 00000</t>
  </si>
  <si>
    <t>Мероприятия в области коммунального хозяйства</t>
  </si>
  <si>
    <t>21 1 02 74040</t>
  </si>
  <si>
    <t>Благоустройство</t>
  </si>
  <si>
    <t>0503</t>
  </si>
  <si>
    <t>Основное мероприятие «Повышение степени благоустройства территорий населенных пунктов»</t>
  </si>
  <si>
    <t>21 1 03 00000</t>
  </si>
  <si>
    <t>Мероприятия по благоустройству территорий населенных пунктов</t>
  </si>
  <si>
    <t>21 1 03 06050</t>
  </si>
  <si>
    <t>Организация и содержание мест захоронения</t>
  </si>
  <si>
    <t>21 1 03 06400</t>
  </si>
  <si>
    <t>21 1 03 21950</t>
  </si>
  <si>
    <t>Реализация проектов развития общественной инфраструктуры, основанных на местных инициативах, за счет средств бюджетов</t>
  </si>
  <si>
    <t>21 1 03 S2471</t>
  </si>
  <si>
    <t>21 1 03 74040</t>
  </si>
  <si>
    <t>Другие вопросы в области жилищно-коммунального хозяйства</t>
  </si>
  <si>
    <t>Охрана окружающей среды</t>
  </si>
  <si>
    <t>0600</t>
  </si>
  <si>
    <t>Другие вопросы в области охраны окружающей среды</t>
  </si>
  <si>
    <t>0605</t>
  </si>
  <si>
    <t>99 0 00 74040</t>
  </si>
  <si>
    <t>Социальная политика</t>
  </si>
  <si>
    <t>1000</t>
  </si>
  <si>
    <t>Пенсионное обеспечение</t>
  </si>
  <si>
    <t>1001</t>
  </si>
  <si>
    <t>Иные безвозмездные и безвозвратные перечисления</t>
  </si>
  <si>
    <t>99 0 00 74000</t>
  </si>
  <si>
    <t>Межбюджетные трансферты</t>
  </si>
  <si>
    <t>20 1 04 74040</t>
  </si>
  <si>
    <t>21 1 01 03610</t>
  </si>
  <si>
    <t xml:space="preserve">Другие вопросы в области охраны окружающей среды </t>
  </si>
  <si>
    <t>Мероприятия в области экологии и природопользования</t>
  </si>
  <si>
    <t>99 0 00 41200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</si>
  <si>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</si>
  <si>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</si>
  <si>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</si>
  <si>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</si>
  <si>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</si>
  <si>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</si>
  <si>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Код бюджетной классификации Российской Федерации</t>
  </si>
  <si>
    <t>Наименование главного администратора источников финансирования дефицита бюджета   поселения</t>
  </si>
  <si>
    <t>Исполнено</t>
  </si>
  <si>
    <t>1. Источники внутреннего финансирования дефицитов бюджетов</t>
  </si>
  <si>
    <t>791 01 05 02 01 10 0000 001</t>
  </si>
  <si>
    <t>Остатки на начало года</t>
  </si>
  <si>
    <t>791 01 05 02 01 10 0000 002</t>
  </si>
  <si>
    <t>Остатки на конец отчетного периода</t>
  </si>
  <si>
    <t>Проведение работ по землеустройству</t>
  </si>
  <si>
    <t>0412</t>
  </si>
  <si>
    <t>17 1 01 03330</t>
  </si>
  <si>
    <t>21 1 02 03560</t>
  </si>
  <si>
    <t xml:space="preserve"> 1 09 00000 00 0000 000</t>
  </si>
  <si>
    <t>ЗАДОЛЖЕННОСТЬ И ПЕРЕРАСЧЕТЫ ПО ОТМЕНЕННЫМ НАЛОГАМ, СБОРАМ И ИНЫМ ОБЯЗАТЕЛЬНЫМ ПЛАТЕЖАМ</t>
  </si>
  <si>
    <t>1 09 04053 10 1000 110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</si>
  <si>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</si>
  <si>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 1 06 00000 00 0000 000</t>
  </si>
  <si>
    <t>Реализация программ формирования современной городской среды</t>
  </si>
  <si>
    <t>21 1 F2 55550</t>
  </si>
  <si>
    <t>Межбюджетные трансферты общего характера муниципальных образований</t>
  </si>
  <si>
    <t>Прочие межбюджетные трансферты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</si>
  <si>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</si>
  <si>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</si>
  <si>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</si>
  <si>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Капитальные вложения в объекты муниципальной собственности</t>
  </si>
  <si>
    <t>20 1 01 S2400</t>
  </si>
  <si>
    <t>Реализация проектов развития общественной инфраструктуры, основанных на местных инициативах, за счет средств местных бюджетов</t>
  </si>
  <si>
    <t>20 1 01 S2470</t>
  </si>
  <si>
    <t>20 1 01 S2471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</si>
  <si>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</si>
  <si>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20 1 01 S2472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</si>
  <si>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</si>
  <si>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20 1 01 S2473</t>
  </si>
  <si>
    <t>Основное мероприятие «Проведение капитального ремонта многоквартирных домов»</t>
  </si>
  <si>
    <t xml:space="preserve">Основное мероприятие </t>
  </si>
  <si>
    <t>21 1 02 00000</t>
  </si>
  <si>
    <t>Мероприятия по жилищно-коммунальному хозяйству</t>
  </si>
  <si>
    <t xml:space="preserve"> 2 02 16001 10 0000 150</t>
  </si>
  <si>
    <t xml:space="preserve"> 1 16 10123 00 0000 140</t>
  </si>
  <si>
    <t xml:space="preserve"> 1 16 10123 01 0000 140</t>
  </si>
  <si>
    <t>Муниципальные программы сельских поселений "Стимулирование развития жилищного строительства на территории сельского поселения</t>
  </si>
  <si>
    <t>ПРОЧИЕ НЕНАЛОГОВЫЕ ДОХОДЫ</t>
  </si>
  <si>
    <t xml:space="preserve"> 1 17 00000 00 0000 000</t>
  </si>
  <si>
    <t>Инициативные платежи</t>
  </si>
  <si>
    <t xml:space="preserve"> 1 17 15030 10 0000 150</t>
  </si>
  <si>
    <t>Инициативные платежи, зачисляемые в бюджеты сельских поселений (от физических лиц при реализации проектов развития общественной инфраструктуры, основанных на местных инициативах)</t>
  </si>
  <si>
    <t>1 17 15030 10 1003 150</t>
  </si>
  <si>
    <t>Инициативные платежи, зачисляемые в бюджеты сельских поселений (от индивидуальных предпринимателей, юридических лиц при реализации проектов развития общественной инфраструктуры, основанных на местных инициативах)</t>
  </si>
  <si>
    <t>1 17 15030 10 2003 150</t>
  </si>
  <si>
    <t>Прочие межбюджетные трансферты, передаваемые бюджетам сельских поселений на проекты развития общественной инфраструктуры, основанные на местных инициативах</t>
  </si>
  <si>
    <t xml:space="preserve"> 2 02 49999 10 7247 150</t>
  </si>
  <si>
    <t>21 1 03 S2470</t>
  </si>
  <si>
    <t>21 1 03 S2472</t>
  </si>
  <si>
    <t>21 1 03 S2473</t>
  </si>
  <si>
    <t>Реализация проектов развития общественной инфраструктуры, основанных на местных инициативах, за счет средств, поступивших от юридических лиц</t>
  </si>
  <si>
    <t>Реализация проектов развития общественной инфраструктуры, основанных на местных инициативах, за счет средств, поступивших от физических лиц</t>
  </si>
  <si>
    <t>НАЦИОНАЛЬНАЯ БЕЗОПАСНОСТЬ И ПРАВООХРАНИТЕЛЬНАЯ ДЕЯТЕЛЬНОСТЬ</t>
  </si>
  <si>
    <t>Основное мероприятие «Обеспечение мер пожарной безопасности территорий населенных пунктов»</t>
  </si>
  <si>
    <t>Закупка товаров, работ и услуг для обеспечения государственных (муниципальных) нужд</t>
  </si>
  <si>
    <t>Реализация проектов развития общественной инфраструктуры, основанных на местных инициативах</t>
  </si>
  <si>
    <t>Муниципальная программа «Модернизация и реформирование жилищно-коммунального хозяйства</t>
  </si>
  <si>
    <t xml:space="preserve">Поступления доходов 
в бюджет сельского поселения    Трунтаишевский  сельсовет  муниципального района  Альшеевский район Республики Башкортостан на 2021 год
</t>
  </si>
  <si>
    <t xml:space="preserve">Распределение бюджетных ассигнований 
сельского поселения  Трунтаишевский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</si>
  <si>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Муниципальная программа «Модернизация и реформирование жилищно-коммунального хозяйства сельского поселения Трунтаишевский сельсовет муниципального района  Альшеевский  район Республики Башкортостан»</t>
  </si>
  <si>
    <t>Муниципальная программа «Развитие автомобильных дорог общего пользования местного значения сельского поселения Трунтаишевский  сельсовет муниципального района  Альшеевский  район Республики Башкортостан»</t>
  </si>
  <si>
    <t>Ведомственная структура расходов бюджета сельского поселения Трунтаишевский сельсовет муниципального района Альшеевский район Республики Башкортостан  на 2021 год</t>
  </si>
  <si>
    <t>Муниципальная программа «Развитие автомобильных дорог общего пользования местного значения сельского поселения Трунтаишевский сельсовет муниципального района  Альшеевский  район Республики Башкортостан»</t>
  </si>
  <si>
    <t>Источники  финансирования дефицита бюджета сельского поселения Трунтаишевский сельсовет муниципального района Альшеевский район  Республики Башкортостан за 2021 год по кодам групп, подгрупп, статей, видов источников финансирования дефицитов бюджетов экономической классификации, относящихся к источникам финансирования дефицитов бюджетов</t>
  </si>
  <si>
    <t xml:space="preserve">Распределение бюджетных ассигнований 
сельского поселения  Трунтаишевский сельсовет муниципального района Альшеевский район Республики Башкортостан  на 2021  год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</t>
  </si>
  <si>
    <t>ПРИЛОЖЕНИЕ №1
к решению Совета
сельского поселения
№ 138 от «21» июня 2022 г</t>
  </si>
  <si>
    <t>ПРИЛОЖЕНИЕ №2
к решению Совета
сельского поселения
 №138 от «21" июня 2022 г.</t>
  </si>
  <si>
    <t>ПРИЛОЖЕНИЕ №3
к решению Совета
сельского поселения
№138 от «21» июня 2022 г.</t>
  </si>
  <si>
    <t xml:space="preserve">ПРИЛОЖЕНИЕ №4
к решению Совета
сельского поселения
№ 138 от «21» июня 2022 г.
</t>
  </si>
  <si>
    <t xml:space="preserve">ПРИЛОЖЕНИЕ №5
к решению Совета
сельского поселения
№ 138от «21 » июня  2022 г.
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</si>
</sst>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2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0" fillId="0" borderId="0" xfId="0" applyAlignment="1">
      <alignment wrapText="1"/>
    </xf>
    <xf numFmtId="49" fontId="0" fillId="0" borderId="0" xfId="0" applyNumberFormat="1"/>
    <xf numFmtId="4" fontId="0" fillId="0" borderId="0" xfId="0" applyNumberFormat="1"/>
    <xf numFmtId="0" fontId="5" fillId="0" borderId="8" xfId="0" applyFont="1" applyBorder="1" applyAlignment="1">
      <alignment horizontal="center" vertical="top" wrapText="1"/>
    </xf>
    <xf numFmtId="49" fontId="5" fillId="0" borderId="9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4" fontId="5" fillId="2" borderId="9" xfId="0" applyNumberFormat="1" applyFont="1" applyFill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" fontId="6" fillId="2" borderId="5" xfId="0" applyNumberFormat="1" applyFont="1" applyFill="1" applyBorder="1" applyAlignment="1">
      <alignment horizontal="right" vertical="top" wrapText="1"/>
    </xf>
    <xf numFmtId="0" fontId="5" fillId="0" borderId="4" xfId="0" applyFont="1" applyBorder="1" applyAlignment="1">
      <alignment horizontal="left" vertical="top" wrapText="1"/>
    </xf>
    <xf numFmtId="4" fontId="5" fillId="2" borderId="5" xfId="0" applyNumberFormat="1" applyFont="1" applyFill="1" applyBorder="1" applyAlignment="1">
      <alignment horizontal="right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horizontal="justify" vertical="top" wrapText="1"/>
    </xf>
    <xf numFmtId="0" fontId="6" fillId="0" borderId="4" xfId="0" applyFont="1" applyBorder="1" applyAlignment="1">
      <alignment vertical="top" wrapText="1"/>
    </xf>
    <xf numFmtId="49" fontId="6" fillId="0" borderId="5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4" fontId="6" fillId="2" borderId="8" xfId="0" applyNumberFormat="1" applyFont="1" applyFill="1" applyBorder="1" applyAlignment="1">
      <alignment horizontal="right" vertical="top" wrapText="1"/>
    </xf>
    <xf numFmtId="49" fontId="5" fillId="0" borderId="8" xfId="0" applyNumberFormat="1" applyFont="1" applyBorder="1" applyAlignment="1">
      <alignment horizontal="center" vertical="top" wrapText="1"/>
    </xf>
    <xf numFmtId="4" fontId="5" fillId="2" borderId="8" xfId="0" applyNumberFormat="1" applyFont="1" applyFill="1" applyBorder="1" applyAlignment="1">
      <alignment horizontal="right"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6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0" fillId="0" borderId="8" xfId="0" applyBorder="1"/>
    <xf numFmtId="0" fontId="5" fillId="2" borderId="9" xfId="0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center" vertical="top" wrapText="1"/>
    </xf>
    <xf numFmtId="0" fontId="7" fillId="0" borderId="8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4" fontId="7" fillId="2" borderId="5" xfId="0" applyNumberFormat="1" applyFont="1" applyFill="1" applyBorder="1" applyAlignment="1">
      <alignment horizontal="right" vertical="top" wrapText="1"/>
    </xf>
    <xf numFmtId="0" fontId="5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4" fontId="10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4" fontId="5" fillId="0" borderId="5" xfId="0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3" borderId="0" xfId="0" applyFill="1"/>
    <xf numFmtId="0" fontId="6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4" fontId="8" fillId="0" borderId="8" xfId="0" applyNumberFormat="1" applyFont="1" applyBorder="1" applyAlignment="1">
      <alignment horizontal="right" vertical="top" wrapText="1"/>
    </xf>
    <xf numFmtId="4" fontId="7" fillId="0" borderId="8" xfId="0" applyNumberFormat="1" applyFont="1" applyBorder="1" applyAlignment="1">
      <alignment horizontal="right" vertical="top" wrapText="1"/>
    </xf>
    <xf numFmtId="4" fontId="7" fillId="0" borderId="5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3" fillId="0" borderId="5" xfId="0" applyNumberFormat="1" applyFont="1" applyBorder="1" applyAlignment="1">
      <alignment horizontal="right" vertical="top" wrapText="1"/>
    </xf>
    <xf numFmtId="4" fontId="1" fillId="0" borderId="6" xfId="0" applyNumberFormat="1" applyFont="1" applyFill="1" applyBorder="1" applyAlignment="1">
      <alignment horizontal="right"/>
    </xf>
    <xf numFmtId="4" fontId="2" fillId="0" borderId="5" xfId="0" applyNumberFormat="1" applyFont="1" applyBorder="1" applyAlignment="1">
      <alignment horizontal="right" vertical="top" wrapText="1"/>
    </xf>
    <xf numFmtId="164" fontId="2" fillId="0" borderId="5" xfId="0" applyNumberFormat="1" applyFont="1" applyBorder="1" applyAlignment="1">
      <alignment horizontal="right" vertical="top" wrapText="1"/>
    </xf>
    <xf numFmtId="164" fontId="1" fillId="0" borderId="5" xfId="0" applyNumberFormat="1" applyFont="1" applyBorder="1" applyAlignment="1">
      <alignment horizontal="right" vertical="top" wrapText="1"/>
    </xf>
    <xf numFmtId="4" fontId="0" fillId="2" borderId="0" xfId="0" applyNumberFormat="1" applyFill="1"/>
    <xf numFmtId="0" fontId="6" fillId="0" borderId="8" xfId="0" applyFont="1" applyBorder="1" applyAlignment="1">
      <alignment horizontal="left" vertical="top" wrapText="1"/>
    </xf>
    <xf numFmtId="4" fontId="6" fillId="0" borderId="8" xfId="0" applyNumberFormat="1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4" fontId="5" fillId="2" borderId="9" xfId="0" applyNumberFormat="1" applyFont="1" applyFill="1" applyBorder="1" applyAlignment="1">
      <alignment horizontal="right" vertical="top" wrapText="1"/>
    </xf>
    <xf numFmtId="4" fontId="7" fillId="2" borderId="5" xfId="0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right" vertical="top" wrapText="1"/>
    </xf>
    <xf numFmtId="4" fontId="8" fillId="2" borderId="8" xfId="0" applyNumberFormat="1" applyFont="1" applyFill="1" applyBorder="1" applyAlignment="1">
      <alignment horizontal="right" vertical="top" wrapText="1"/>
    </xf>
    <xf numFmtId="0" fontId="1" fillId="3" borderId="0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4" fontId="5" fillId="2" borderId="4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" fontId="6" fillId="2" borderId="11" xfId="0" applyNumberFormat="1" applyFont="1" applyFill="1" applyBorder="1" applyAlignment="1">
      <alignment horizontal="right" vertical="top" wrapText="1"/>
    </xf>
    <xf numFmtId="4" fontId="6" fillId="2" borderId="4" xfId="0" applyNumberFormat="1" applyFont="1" applyFill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4" fontId="7" fillId="2" borderId="8" xfId="0" applyNumberFormat="1" applyFont="1" applyFill="1" applyBorder="1" applyAlignment="1">
      <alignment horizontal="right" vertical="top" wrapText="1"/>
    </xf>
    <xf numFmtId="0" fontId="0" fillId="0" borderId="4" xfId="0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view="pageBreakPreview" zoomScale="85" zoomScaleSheetLayoutView="85" workbookViewId="0">
      <selection activeCell="A2" sqref="A2:C2"/>
    </sheetView>
  </sheetViews>
  <sheetFormatPr defaultRowHeight="15"/>
  <cols>
    <col min="1" max="1" width="28.85546875" customWidth="1"/>
    <col min="2" max="2" width="68.28515625" customWidth="1"/>
    <col min="3" max="3" width="16.7109375" customWidth="1"/>
  </cols>
  <sheetData>
    <row r="1" spans="1:3" ht="105.75" customHeight="1">
      <c r="A1" s="10"/>
      <c r="B1" s="113" t="s">
        <v>240</v>
      </c>
      <c r="C1" s="113"/>
    </row>
    <row r="2" spans="1:3" ht="69.75" customHeight="1">
      <c r="A2" s="114" t="s">
        <v>232</v>
      </c>
      <c r="B2" s="114"/>
      <c r="C2" s="114"/>
    </row>
    <row r="3" spans="1:3" ht="18.75" customHeight="1">
      <c r="A3" s="115" t="s">
        <v>0</v>
      </c>
      <c r="B3" s="115" t="s">
        <v>1</v>
      </c>
      <c r="C3" s="117" t="s">
        <v>2</v>
      </c>
    </row>
    <row r="4" spans="1:3" ht="76.5" customHeight="1">
      <c r="A4" s="116"/>
      <c r="B4" s="116"/>
      <c r="C4" s="118"/>
    </row>
    <row r="5" spans="1:3" ht="19.5" thickBot="1">
      <c r="A5" s="67">
        <v>1</v>
      </c>
      <c r="B5" s="2">
        <v>2</v>
      </c>
      <c r="C5" s="2">
        <v>3</v>
      </c>
    </row>
    <row r="6" spans="1:3" ht="21" customHeight="1" thickBot="1">
      <c r="A6" s="3"/>
      <c r="B6" s="4" t="s">
        <v>3</v>
      </c>
      <c r="C6" s="92">
        <f>C7+C43</f>
        <v>5822299.2400000002</v>
      </c>
    </row>
    <row r="7" spans="1:3" ht="19.5" customHeight="1" thickBot="1">
      <c r="A7" s="3" t="s">
        <v>42</v>
      </c>
      <c r="B7" s="4" t="s">
        <v>4</v>
      </c>
      <c r="C7" s="92">
        <f>C8+C13+C16+C22+C26+C30+C33+C36+C24+C39</f>
        <v>1235026.1600000001</v>
      </c>
    </row>
    <row r="8" spans="1:3" ht="21" customHeight="1" thickBot="1">
      <c r="A8" s="3" t="s">
        <v>29</v>
      </c>
      <c r="B8" s="4" t="s">
        <v>5</v>
      </c>
      <c r="C8" s="92">
        <f>C9</f>
        <v>39094.729999999996</v>
      </c>
    </row>
    <row r="9" spans="1:3" ht="19.5" thickBot="1">
      <c r="A9" s="5" t="s">
        <v>30</v>
      </c>
      <c r="B9" s="6" t="s">
        <v>6</v>
      </c>
      <c r="C9" s="93">
        <f>C10+C12+C11</f>
        <v>39094.729999999996</v>
      </c>
    </row>
    <row r="10" spans="1:3" ht="98.25" customHeight="1" thickBot="1">
      <c r="A10" s="11" t="s">
        <v>31</v>
      </c>
      <c r="B10" s="12" t="s">
        <v>7</v>
      </c>
      <c r="C10" s="93">
        <v>37844.03</v>
      </c>
    </row>
    <row r="11" spans="1:3" ht="150.75" thickBot="1">
      <c r="A11" s="11" t="s">
        <v>32</v>
      </c>
      <c r="B11" s="12" t="s">
        <v>15</v>
      </c>
      <c r="C11" s="93">
        <v>0</v>
      </c>
    </row>
    <row r="12" spans="1:3" ht="56.25">
      <c r="A12" s="11" t="s">
        <v>33</v>
      </c>
      <c r="B12" s="12" t="s">
        <v>16</v>
      </c>
      <c r="C12" s="93">
        <v>1250.7</v>
      </c>
    </row>
    <row r="13" spans="1:3" ht="38.25" thickBot="1">
      <c r="A13" s="7" t="s">
        <v>34</v>
      </c>
      <c r="B13" s="13" t="s">
        <v>17</v>
      </c>
      <c r="C13" s="94">
        <f t="shared" ref="C13:C14" si="0">C14</f>
        <v>32867.51</v>
      </c>
    </row>
    <row r="14" spans="1:3" ht="19.5" thickBot="1">
      <c r="A14" s="1" t="s">
        <v>35</v>
      </c>
      <c r="B14" s="8" t="s">
        <v>18</v>
      </c>
      <c r="C14" s="91">
        <f t="shared" si="0"/>
        <v>32867.51</v>
      </c>
    </row>
    <row r="15" spans="1:3" ht="19.5" thickBot="1">
      <c r="A15" s="1" t="s">
        <v>36</v>
      </c>
      <c r="B15" s="8" t="s">
        <v>18</v>
      </c>
      <c r="C15" s="91">
        <v>32867.51</v>
      </c>
    </row>
    <row r="16" spans="1:3" ht="23.25" customHeight="1" thickBot="1">
      <c r="A16" s="7" t="s">
        <v>187</v>
      </c>
      <c r="B16" s="9" t="s">
        <v>8</v>
      </c>
      <c r="C16" s="94">
        <f>C17+C19</f>
        <v>802157.8</v>
      </c>
    </row>
    <row r="17" spans="1:3" ht="25.5" customHeight="1" thickBot="1">
      <c r="A17" s="1" t="s">
        <v>37</v>
      </c>
      <c r="B17" s="8" t="s">
        <v>9</v>
      </c>
      <c r="C17" s="91">
        <f>C18</f>
        <v>14825.14</v>
      </c>
    </row>
    <row r="18" spans="1:3" ht="60" customHeight="1" thickBot="1">
      <c r="A18" s="1" t="s">
        <v>38</v>
      </c>
      <c r="B18" s="8" t="s">
        <v>10</v>
      </c>
      <c r="C18" s="91">
        <v>14825.14</v>
      </c>
    </row>
    <row r="19" spans="1:3" ht="23.25" customHeight="1" thickBot="1">
      <c r="A19" s="7" t="s">
        <v>39</v>
      </c>
      <c r="B19" s="9" t="s">
        <v>11</v>
      </c>
      <c r="C19" s="94">
        <f>C20+C21</f>
        <v>787332.66</v>
      </c>
    </row>
    <row r="20" spans="1:3" ht="98.25" customHeight="1" thickBot="1">
      <c r="A20" s="1" t="s">
        <v>40</v>
      </c>
      <c r="B20" s="8" t="s">
        <v>27</v>
      </c>
      <c r="C20" s="91">
        <v>271492.03000000003</v>
      </c>
    </row>
    <row r="21" spans="1:3" ht="99" customHeight="1" thickBot="1">
      <c r="A21" s="1" t="s">
        <v>41</v>
      </c>
      <c r="B21" s="8" t="s">
        <v>28</v>
      </c>
      <c r="C21" s="91">
        <v>515840.63</v>
      </c>
    </row>
    <row r="22" spans="1:3" ht="27" customHeight="1" thickBot="1">
      <c r="A22" s="7" t="s">
        <v>45</v>
      </c>
      <c r="B22" s="9" t="s">
        <v>12</v>
      </c>
      <c r="C22" s="94">
        <f>C23</f>
        <v>0</v>
      </c>
    </row>
    <row r="23" spans="1:3" ht="98.25" customHeight="1" thickBot="1">
      <c r="A23" s="1" t="s">
        <v>43</v>
      </c>
      <c r="B23" s="8" t="s">
        <v>13</v>
      </c>
      <c r="C23" s="91">
        <v>0</v>
      </c>
    </row>
    <row r="24" spans="1:3" ht="57" thickBot="1">
      <c r="A24" s="7" t="s">
        <v>183</v>
      </c>
      <c r="B24" s="9" t="s">
        <v>184</v>
      </c>
      <c r="C24" s="95">
        <f>C25</f>
        <v>-4781.88</v>
      </c>
    </row>
    <row r="25" spans="1:3" ht="95.45" customHeight="1" thickBot="1">
      <c r="A25" s="1" t="s">
        <v>185</v>
      </c>
      <c r="B25" s="8" t="s">
        <v>186</v>
      </c>
      <c r="C25" s="96">
        <v>-4781.88</v>
      </c>
    </row>
    <row r="26" spans="1:3" ht="45" customHeight="1" thickBot="1">
      <c r="A26" s="14" t="s">
        <v>46</v>
      </c>
      <c r="B26" s="15" t="s">
        <v>19</v>
      </c>
      <c r="C26" s="94">
        <f>C27</f>
        <v>48188</v>
      </c>
    </row>
    <row r="27" spans="1:3" ht="118.5" customHeight="1" thickBot="1">
      <c r="A27" s="16" t="s">
        <v>47</v>
      </c>
      <c r="B27" s="17" t="s">
        <v>20</v>
      </c>
      <c r="C27" s="91">
        <f>C29+C28</f>
        <v>48188</v>
      </c>
    </row>
    <row r="28" spans="1:3" ht="100.5" customHeight="1" thickBot="1">
      <c r="A28" s="18" t="s">
        <v>48</v>
      </c>
      <c r="B28" s="17" t="s">
        <v>21</v>
      </c>
      <c r="C28" s="91">
        <v>48188</v>
      </c>
    </row>
    <row r="29" spans="1:3" ht="18.75" hidden="1" customHeight="1" thickBot="1">
      <c r="A29" s="18" t="s">
        <v>49</v>
      </c>
      <c r="B29" s="17" t="s">
        <v>22</v>
      </c>
      <c r="C29" s="91"/>
    </row>
    <row r="30" spans="1:3" ht="15.75" hidden="1" customHeight="1" thickBot="1">
      <c r="A30" s="14" t="s">
        <v>50</v>
      </c>
      <c r="B30" s="19" t="s">
        <v>23</v>
      </c>
      <c r="C30" s="94">
        <f t="shared" ref="C30:C31" si="1">C31</f>
        <v>0</v>
      </c>
    </row>
    <row r="31" spans="1:3" ht="24.75" hidden="1" customHeight="1" thickBot="1">
      <c r="A31" s="16" t="s">
        <v>51</v>
      </c>
      <c r="B31" s="18" t="s">
        <v>23</v>
      </c>
      <c r="C31" s="91">
        <f t="shared" si="1"/>
        <v>0</v>
      </c>
    </row>
    <row r="32" spans="1:3" ht="18" hidden="1" customHeight="1" thickBot="1">
      <c r="A32" s="18" t="s">
        <v>52</v>
      </c>
      <c r="B32" s="17" t="s">
        <v>24</v>
      </c>
      <c r="C32" s="91"/>
    </row>
    <row r="33" spans="1:3" ht="18.75" hidden="1" customHeight="1" thickBot="1">
      <c r="A33" s="14" t="s">
        <v>53</v>
      </c>
      <c r="B33" s="19" t="s">
        <v>25</v>
      </c>
      <c r="C33" s="94">
        <f t="shared" ref="C33:C34" si="2">C34</f>
        <v>0</v>
      </c>
    </row>
    <row r="34" spans="1:3" ht="23.25" hidden="1" customHeight="1" thickBot="1">
      <c r="A34" s="16" t="s">
        <v>54</v>
      </c>
      <c r="B34" s="18" t="s">
        <v>25</v>
      </c>
      <c r="C34" s="91">
        <f t="shared" si="2"/>
        <v>0</v>
      </c>
    </row>
    <row r="35" spans="1:3" ht="75.75" hidden="1" thickBot="1">
      <c r="A35" s="18" t="s">
        <v>55</v>
      </c>
      <c r="B35" s="17" t="s">
        <v>26</v>
      </c>
      <c r="C35" s="91"/>
    </row>
    <row r="36" spans="1:3" ht="77.25" customHeight="1" thickBot="1">
      <c r="A36" s="14" t="s">
        <v>56</v>
      </c>
      <c r="B36" s="19" t="s">
        <v>63</v>
      </c>
      <c r="C36" s="94">
        <f t="shared" ref="C36:C39" si="3">C37</f>
        <v>0</v>
      </c>
    </row>
    <row r="37" spans="1:3" ht="77.25" customHeight="1" thickBot="1">
      <c r="A37" s="16" t="s">
        <v>209</v>
      </c>
      <c r="B37" s="18" t="s">
        <v>64</v>
      </c>
      <c r="C37" s="91">
        <f t="shared" si="3"/>
        <v>0</v>
      </c>
    </row>
    <row r="38" spans="1:3" ht="77.25" customHeight="1" thickBot="1">
      <c r="A38" s="18" t="s">
        <v>210</v>
      </c>
      <c r="B38" s="17" t="s">
        <v>64</v>
      </c>
      <c r="C38" s="91">
        <v>0</v>
      </c>
    </row>
    <row r="39" spans="1:3" ht="19.5" thickBot="1">
      <c r="A39" s="18" t="s">
        <v>213</v>
      </c>
      <c r="B39" s="19" t="s">
        <v>212</v>
      </c>
      <c r="C39" s="94">
        <f t="shared" si="3"/>
        <v>317500</v>
      </c>
    </row>
    <row r="40" spans="1:3" ht="19.5" thickBot="1">
      <c r="A40" s="18" t="s">
        <v>215</v>
      </c>
      <c r="B40" s="18" t="s">
        <v>214</v>
      </c>
      <c r="C40" s="91">
        <f>C42+C41</f>
        <v>317500</v>
      </c>
    </row>
    <row r="41" spans="1:3" ht="77.25" customHeight="1" thickBot="1">
      <c r="A41" s="107" t="s">
        <v>217</v>
      </c>
      <c r="B41" s="17" t="s">
        <v>216</v>
      </c>
      <c r="C41" s="91">
        <v>157500</v>
      </c>
    </row>
    <row r="42" spans="1:3" ht="77.25" customHeight="1" thickBot="1">
      <c r="A42" s="107" t="s">
        <v>219</v>
      </c>
      <c r="B42" s="17" t="s">
        <v>218</v>
      </c>
      <c r="C42" s="91">
        <v>160000</v>
      </c>
    </row>
    <row r="43" spans="1:3" ht="21.75" customHeight="1" thickBot="1">
      <c r="A43" s="7" t="s">
        <v>44</v>
      </c>
      <c r="B43" s="9" t="s">
        <v>14</v>
      </c>
      <c r="C43" s="94">
        <f>C44+C45+C46+C48+C49+C47</f>
        <v>4587273.08</v>
      </c>
    </row>
    <row r="44" spans="1:3" ht="39.75" customHeight="1" thickBot="1">
      <c r="A44" s="1" t="s">
        <v>208</v>
      </c>
      <c r="B44" s="8" t="s">
        <v>65</v>
      </c>
      <c r="C44" s="91">
        <v>1457000</v>
      </c>
    </row>
    <row r="45" spans="1:3" ht="96.75" customHeight="1" thickBot="1">
      <c r="A45" s="1" t="s">
        <v>60</v>
      </c>
      <c r="B45" s="1" t="s">
        <v>59</v>
      </c>
      <c r="C45" s="91">
        <v>380547.26</v>
      </c>
    </row>
    <row r="46" spans="1:3" ht="60.75" customHeight="1" thickBot="1">
      <c r="A46" s="1" t="s">
        <v>57</v>
      </c>
      <c r="B46" s="8" t="s">
        <v>61</v>
      </c>
      <c r="C46" s="91">
        <v>88100</v>
      </c>
    </row>
    <row r="47" spans="1:3" ht="75.75" thickBot="1">
      <c r="A47" s="1" t="s">
        <v>221</v>
      </c>
      <c r="B47" s="8" t="s">
        <v>220</v>
      </c>
      <c r="C47" s="91">
        <v>1000000</v>
      </c>
    </row>
    <row r="48" spans="1:3" ht="39" customHeight="1" thickBot="1">
      <c r="A48" s="1" t="s">
        <v>58</v>
      </c>
      <c r="B48" s="8" t="s">
        <v>62</v>
      </c>
      <c r="C48" s="91">
        <v>500000</v>
      </c>
    </row>
    <row r="49" spans="1:3" ht="57" thickBot="1">
      <c r="A49" s="1" t="s">
        <v>66</v>
      </c>
      <c r="B49" s="8" t="s">
        <v>67</v>
      </c>
      <c r="C49" s="91">
        <v>1161625.82</v>
      </c>
    </row>
  </sheetData>
  <mergeCells count="5">
    <mergeCell ref="B1:C1"/>
    <mergeCell ref="A2:C2"/>
    <mergeCell ref="A3:A4"/>
    <mergeCell ref="B3:B4"/>
    <mergeCell ref="C3:C4"/>
  </mergeCells>
  <pageMargins left="1.01" right="0.36" top="0.39" bottom="0.31" header="0.3" footer="0.3"/>
  <pageSetup paperSize="9" scale="77" fitToHeight="0" orientation="portrait" horizontalDpi="180" verticalDpi="180" r:id="rId1"/>
  <rowBreaks count="1" manualBreakCount="1">
    <brk id="26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85"/>
  <sheetViews>
    <sheetView view="pageBreakPreview" zoomScale="85" zoomScaleSheetLayoutView="85" workbookViewId="0">
      <selection activeCell="A2" sqref="A2:E2"/>
    </sheetView>
  </sheetViews>
  <sheetFormatPr defaultRowHeight="15"/>
  <cols>
    <col min="1" max="1" width="55.140625" style="20" customWidth="1"/>
    <col min="2" max="2" width="9.7109375" style="21" customWidth="1"/>
    <col min="3" max="3" width="19.5703125" customWidth="1"/>
    <col min="4" max="4" width="8" customWidth="1"/>
    <col min="5" max="5" width="16.5703125" style="97" customWidth="1"/>
    <col min="6" max="6" width="11.42578125" bestFit="1" customWidth="1"/>
  </cols>
  <sheetData>
    <row r="1" spans="1:6" ht="93.75" customHeight="1">
      <c r="A1" s="113" t="s">
        <v>241</v>
      </c>
      <c r="B1" s="113"/>
      <c r="C1" s="113"/>
      <c r="D1" s="113"/>
      <c r="E1" s="113"/>
    </row>
    <row r="2" spans="1:6" ht="112.5" customHeight="1">
      <c r="A2" s="125" t="s">
        <v>239</v>
      </c>
      <c r="B2" s="125"/>
      <c r="C2" s="125"/>
      <c r="D2" s="125"/>
      <c r="E2" s="125"/>
    </row>
    <row r="3" spans="1:6" ht="15.75" thickBot="1">
      <c r="D3" s="22"/>
    </row>
    <row r="4" spans="1:6" ht="19.5" thickBot="1">
      <c r="A4" s="23" t="s">
        <v>68</v>
      </c>
      <c r="B4" s="24" t="s">
        <v>69</v>
      </c>
      <c r="C4" s="25" t="s">
        <v>70</v>
      </c>
      <c r="D4" s="25" t="s">
        <v>71</v>
      </c>
      <c r="E4" s="26" t="s">
        <v>72</v>
      </c>
    </row>
    <row r="5" spans="1:6" ht="19.5" thickBot="1">
      <c r="A5" s="79" t="s">
        <v>3</v>
      </c>
      <c r="B5" s="27"/>
      <c r="C5" s="28"/>
      <c r="D5" s="28"/>
      <c r="E5" s="29">
        <f>E6+E22+E29+E36+E49+E75+E80</f>
        <v>5834040.8200000003</v>
      </c>
      <c r="F5" s="22"/>
    </row>
    <row r="6" spans="1:6">
      <c r="A6" s="126" t="s">
        <v>73</v>
      </c>
      <c r="B6" s="128" t="s">
        <v>74</v>
      </c>
      <c r="C6" s="130"/>
      <c r="D6" s="121"/>
      <c r="E6" s="132">
        <f>E9+E12+E18</f>
        <v>2610115.9000000004</v>
      </c>
    </row>
    <row r="7" spans="1:6" ht="7.5" customHeight="1" thickBot="1">
      <c r="A7" s="127"/>
      <c r="B7" s="129"/>
      <c r="C7" s="131"/>
      <c r="D7" s="122"/>
      <c r="E7" s="133"/>
    </row>
    <row r="8" spans="1:6" ht="19.5" thickBot="1">
      <c r="A8" s="30" t="s">
        <v>75</v>
      </c>
      <c r="B8" s="27" t="s">
        <v>74</v>
      </c>
      <c r="C8" s="28" t="s">
        <v>76</v>
      </c>
      <c r="D8" s="28"/>
      <c r="E8" s="31">
        <f>E9+E12+E18</f>
        <v>2610115.9000000004</v>
      </c>
    </row>
    <row r="9" spans="1:6" ht="38.25" thickBot="1">
      <c r="A9" s="30" t="s">
        <v>77</v>
      </c>
      <c r="B9" s="27" t="s">
        <v>78</v>
      </c>
      <c r="C9" s="32"/>
      <c r="D9" s="28"/>
      <c r="E9" s="31">
        <f>E10</f>
        <v>962866.5</v>
      </c>
    </row>
    <row r="10" spans="1:6" ht="19.5" thickBot="1">
      <c r="A10" s="30" t="s">
        <v>79</v>
      </c>
      <c r="B10" s="27" t="s">
        <v>78</v>
      </c>
      <c r="C10" s="28" t="s">
        <v>80</v>
      </c>
      <c r="D10" s="28"/>
      <c r="E10" s="31">
        <f>E11</f>
        <v>962866.5</v>
      </c>
    </row>
    <row r="11" spans="1:6" ht="60" customHeight="1" thickBot="1">
      <c r="A11" s="30" t="s">
        <v>81</v>
      </c>
      <c r="B11" s="27" t="s">
        <v>78</v>
      </c>
      <c r="C11" s="28" t="s">
        <v>80</v>
      </c>
      <c r="D11" s="28">
        <v>100</v>
      </c>
      <c r="E11" s="31">
        <v>962866.5</v>
      </c>
    </row>
    <row r="12" spans="1:6" ht="19.5" thickBot="1">
      <c r="A12" s="30" t="s">
        <v>82</v>
      </c>
      <c r="B12" s="27" t="s">
        <v>83</v>
      </c>
      <c r="C12" s="32"/>
      <c r="D12" s="28"/>
      <c r="E12" s="31">
        <f>E13+E14+E15+E17</f>
        <v>1647249.4000000001</v>
      </c>
    </row>
    <row r="13" spans="1:6" ht="62.25" customHeight="1" thickBot="1">
      <c r="A13" s="30" t="s">
        <v>81</v>
      </c>
      <c r="B13" s="27" t="s">
        <v>83</v>
      </c>
      <c r="C13" s="28" t="s">
        <v>84</v>
      </c>
      <c r="D13" s="28">
        <v>100</v>
      </c>
      <c r="E13" s="31">
        <v>1347933.74</v>
      </c>
    </row>
    <row r="14" spans="1:6" ht="38.25" thickBot="1">
      <c r="A14" s="30" t="s">
        <v>85</v>
      </c>
      <c r="B14" s="27" t="s">
        <v>83</v>
      </c>
      <c r="C14" s="28" t="s">
        <v>84</v>
      </c>
      <c r="D14" s="28">
        <v>200</v>
      </c>
      <c r="E14" s="31">
        <v>291181.86</v>
      </c>
    </row>
    <row r="15" spans="1:6" ht="21.75" customHeight="1" thickBot="1">
      <c r="A15" s="30" t="s">
        <v>86</v>
      </c>
      <c r="B15" s="27" t="s">
        <v>83</v>
      </c>
      <c r="C15" s="28" t="s">
        <v>84</v>
      </c>
      <c r="D15" s="28">
        <v>800</v>
      </c>
      <c r="E15" s="31">
        <v>8133.8</v>
      </c>
    </row>
    <row r="16" spans="1:6" ht="18" hidden="1" customHeight="1" thickBot="1">
      <c r="A16" s="30" t="s">
        <v>87</v>
      </c>
      <c r="B16" s="27" t="s">
        <v>83</v>
      </c>
      <c r="C16" s="28" t="s">
        <v>88</v>
      </c>
      <c r="D16" s="28"/>
      <c r="E16" s="31">
        <f>E17</f>
        <v>0</v>
      </c>
    </row>
    <row r="17" spans="1:5" ht="38.25" hidden="1" thickBot="1">
      <c r="A17" s="30" t="s">
        <v>85</v>
      </c>
      <c r="B17" s="27" t="s">
        <v>83</v>
      </c>
      <c r="C17" s="28" t="s">
        <v>88</v>
      </c>
      <c r="D17" s="28">
        <v>200</v>
      </c>
      <c r="E17" s="31"/>
    </row>
    <row r="18" spans="1:5" ht="19.5" thickBot="1">
      <c r="A18" s="33" t="s">
        <v>89</v>
      </c>
      <c r="B18" s="27" t="s">
        <v>90</v>
      </c>
      <c r="C18" s="28"/>
      <c r="D18" s="34"/>
      <c r="E18" s="31">
        <f>E21</f>
        <v>0</v>
      </c>
    </row>
    <row r="19" spans="1:5" ht="19.5" thickBot="1">
      <c r="A19" s="30" t="s">
        <v>75</v>
      </c>
      <c r="B19" s="27" t="s">
        <v>90</v>
      </c>
      <c r="C19" s="28" t="s">
        <v>76</v>
      </c>
      <c r="D19" s="34"/>
      <c r="E19" s="31">
        <f>E18</f>
        <v>0</v>
      </c>
    </row>
    <row r="20" spans="1:5" ht="19.5" thickBot="1">
      <c r="A20" s="33" t="s">
        <v>91</v>
      </c>
      <c r="B20" s="27" t="s">
        <v>90</v>
      </c>
      <c r="C20" s="28" t="s">
        <v>92</v>
      </c>
      <c r="D20" s="34"/>
      <c r="E20" s="31">
        <f>E18</f>
        <v>0</v>
      </c>
    </row>
    <row r="21" spans="1:5" ht="19.5" thickBot="1">
      <c r="A21" s="33" t="s">
        <v>86</v>
      </c>
      <c r="B21" s="27" t="s">
        <v>90</v>
      </c>
      <c r="C21" s="28" t="s">
        <v>92</v>
      </c>
      <c r="D21" s="28">
        <v>800</v>
      </c>
      <c r="E21" s="31"/>
    </row>
    <row r="22" spans="1:5" ht="19.5" thickBot="1">
      <c r="A22" s="35" t="s">
        <v>93</v>
      </c>
      <c r="B22" s="36" t="s">
        <v>94</v>
      </c>
      <c r="C22" s="32"/>
      <c r="D22" s="32"/>
      <c r="E22" s="29">
        <f>E27+E28</f>
        <v>88100</v>
      </c>
    </row>
    <row r="23" spans="1:5" ht="19.5" thickBot="1">
      <c r="A23" s="30" t="s">
        <v>75</v>
      </c>
      <c r="B23" s="36"/>
      <c r="C23" s="28" t="s">
        <v>76</v>
      </c>
      <c r="D23" s="32"/>
      <c r="E23" s="29"/>
    </row>
    <row r="24" spans="1:5" ht="38.25" thickBot="1">
      <c r="A24" s="33" t="s">
        <v>95</v>
      </c>
      <c r="B24" s="27" t="s">
        <v>96</v>
      </c>
      <c r="C24" s="28"/>
      <c r="D24" s="28"/>
      <c r="E24" s="31">
        <f>E22</f>
        <v>88100</v>
      </c>
    </row>
    <row r="25" spans="1:5" ht="19.5" thickBot="1">
      <c r="A25" s="33" t="s">
        <v>75</v>
      </c>
      <c r="B25" s="27" t="s">
        <v>96</v>
      </c>
      <c r="C25" s="28" t="s">
        <v>76</v>
      </c>
      <c r="D25" s="28"/>
      <c r="E25" s="31">
        <f>E24</f>
        <v>88100</v>
      </c>
    </row>
    <row r="26" spans="1:5" ht="57" thickBot="1">
      <c r="A26" s="33" t="s">
        <v>97</v>
      </c>
      <c r="B26" s="27" t="s">
        <v>96</v>
      </c>
      <c r="C26" s="28" t="s">
        <v>98</v>
      </c>
      <c r="D26" s="28"/>
      <c r="E26" s="31">
        <f>E27+E28</f>
        <v>88100</v>
      </c>
    </row>
    <row r="27" spans="1:5" ht="52.5" customHeight="1" thickBot="1">
      <c r="A27" s="33" t="s">
        <v>81</v>
      </c>
      <c r="B27" s="27" t="s">
        <v>96</v>
      </c>
      <c r="C27" s="28" t="s">
        <v>98</v>
      </c>
      <c r="D27" s="28">
        <v>100</v>
      </c>
      <c r="E27" s="31">
        <v>81100</v>
      </c>
    </row>
    <row r="28" spans="1:5" ht="36" customHeight="1" thickBot="1">
      <c r="A28" s="30" t="s">
        <v>85</v>
      </c>
      <c r="B28" s="27" t="s">
        <v>96</v>
      </c>
      <c r="C28" s="28" t="s">
        <v>98</v>
      </c>
      <c r="D28" s="28">
        <v>200</v>
      </c>
      <c r="E28" s="31">
        <v>7000</v>
      </c>
    </row>
    <row r="29" spans="1:5" ht="38.25" thickBot="1">
      <c r="A29" s="37" t="s">
        <v>99</v>
      </c>
      <c r="B29" s="38" t="s">
        <v>100</v>
      </c>
      <c r="C29" s="39"/>
      <c r="D29" s="39"/>
      <c r="E29" s="40">
        <f>E35</f>
        <v>10000</v>
      </c>
    </row>
    <row r="30" spans="1:5" ht="113.25" thickBot="1">
      <c r="A30" s="30" t="s">
        <v>234</v>
      </c>
      <c r="B30" s="41" t="s">
        <v>100</v>
      </c>
      <c r="C30" s="23" t="s">
        <v>101</v>
      </c>
      <c r="D30" s="23"/>
      <c r="E30" s="42">
        <f>E31</f>
        <v>10000</v>
      </c>
    </row>
    <row r="31" spans="1:5" ht="57" thickBot="1">
      <c r="A31" s="30" t="s">
        <v>102</v>
      </c>
      <c r="B31" s="41" t="s">
        <v>100</v>
      </c>
      <c r="C31" s="23" t="s">
        <v>103</v>
      </c>
      <c r="D31" s="23"/>
      <c r="E31" s="42">
        <f>E32</f>
        <v>10000</v>
      </c>
    </row>
    <row r="32" spans="1:5" ht="57" thickBot="1">
      <c r="A32" s="30" t="s">
        <v>104</v>
      </c>
      <c r="B32" s="41" t="s">
        <v>100</v>
      </c>
      <c r="C32" s="23" t="s">
        <v>105</v>
      </c>
      <c r="D32" s="23"/>
      <c r="E32" s="42">
        <f>E33</f>
        <v>10000</v>
      </c>
    </row>
    <row r="33" spans="1:5" ht="19.5" thickBot="1">
      <c r="A33" s="43" t="s">
        <v>106</v>
      </c>
      <c r="B33" s="41" t="s">
        <v>107</v>
      </c>
      <c r="C33" s="23" t="s">
        <v>105</v>
      </c>
      <c r="D33" s="23"/>
      <c r="E33" s="42">
        <f>E34</f>
        <v>10000</v>
      </c>
    </row>
    <row r="34" spans="1:5" ht="150.75" thickBot="1">
      <c r="A34" s="43" t="s">
        <v>108</v>
      </c>
      <c r="B34" s="41" t="s">
        <v>107</v>
      </c>
      <c r="C34" s="23" t="s">
        <v>109</v>
      </c>
      <c r="D34" s="23"/>
      <c r="E34" s="42">
        <f>E35</f>
        <v>10000</v>
      </c>
    </row>
    <row r="35" spans="1:5" ht="38.25" thickBot="1">
      <c r="A35" s="44" t="s">
        <v>85</v>
      </c>
      <c r="B35" s="41" t="s">
        <v>107</v>
      </c>
      <c r="C35" s="23" t="s">
        <v>109</v>
      </c>
      <c r="D35" s="23">
        <v>200</v>
      </c>
      <c r="E35" s="45">
        <v>10000</v>
      </c>
    </row>
    <row r="36" spans="1:5" ht="19.5" thickBot="1">
      <c r="A36" s="79" t="s">
        <v>110</v>
      </c>
      <c r="B36" s="36" t="s">
        <v>111</v>
      </c>
      <c r="C36" s="32"/>
      <c r="D36" s="28"/>
      <c r="E36" s="29">
        <f>E42+E45</f>
        <v>684454.04</v>
      </c>
    </row>
    <row r="37" spans="1:5" ht="18.75">
      <c r="A37" s="46" t="s">
        <v>112</v>
      </c>
      <c r="B37" s="119" t="s">
        <v>113</v>
      </c>
      <c r="C37" s="121"/>
      <c r="D37" s="121"/>
      <c r="E37" s="123">
        <f>E39</f>
        <v>380547.26</v>
      </c>
    </row>
    <row r="38" spans="1:5" ht="19.5" thickBot="1">
      <c r="A38" s="30" t="s">
        <v>114</v>
      </c>
      <c r="B38" s="120"/>
      <c r="C38" s="122"/>
      <c r="D38" s="122"/>
      <c r="E38" s="124"/>
    </row>
    <row r="39" spans="1:5" ht="113.25" thickBot="1">
      <c r="A39" s="30" t="s">
        <v>235</v>
      </c>
      <c r="B39" s="27" t="s">
        <v>113</v>
      </c>
      <c r="C39" s="28" t="s">
        <v>115</v>
      </c>
      <c r="D39" s="28"/>
      <c r="E39" s="31">
        <f>E40</f>
        <v>380547.26</v>
      </c>
    </row>
    <row r="40" spans="1:5" ht="75.75" thickBot="1">
      <c r="A40" s="30" t="s">
        <v>116</v>
      </c>
      <c r="B40" s="27" t="s">
        <v>113</v>
      </c>
      <c r="C40" s="28" t="s">
        <v>117</v>
      </c>
      <c r="D40" s="28"/>
      <c r="E40" s="31">
        <f>E41</f>
        <v>380547.26</v>
      </c>
    </row>
    <row r="41" spans="1:5" ht="75.75" thickBot="1">
      <c r="A41" s="30" t="s">
        <v>118</v>
      </c>
      <c r="B41" s="27" t="s">
        <v>113</v>
      </c>
      <c r="C41" s="28" t="s">
        <v>119</v>
      </c>
      <c r="D41" s="28"/>
      <c r="E41" s="31">
        <f>E42</f>
        <v>380547.26</v>
      </c>
    </row>
    <row r="42" spans="1:5" ht="38.25" thickBot="1">
      <c r="A42" s="30" t="s">
        <v>85</v>
      </c>
      <c r="B42" s="27" t="s">
        <v>113</v>
      </c>
      <c r="C42" s="28" t="s">
        <v>119</v>
      </c>
      <c r="D42" s="28">
        <v>200</v>
      </c>
      <c r="E42" s="31">
        <v>380547.26</v>
      </c>
    </row>
    <row r="43" spans="1:5" ht="75.75" hidden="1" thickBot="1">
      <c r="A43" s="30" t="s">
        <v>118</v>
      </c>
      <c r="B43" s="27" t="s">
        <v>113</v>
      </c>
      <c r="C43" s="28" t="s">
        <v>120</v>
      </c>
      <c r="D43" s="28"/>
      <c r="E43" s="31">
        <f>E44</f>
        <v>0</v>
      </c>
    </row>
    <row r="44" spans="1:5" ht="38.25" hidden="1" thickBot="1">
      <c r="A44" s="47" t="s">
        <v>85</v>
      </c>
      <c r="B44" s="27" t="s">
        <v>113</v>
      </c>
      <c r="C44" s="28" t="s">
        <v>120</v>
      </c>
      <c r="D44" s="28">
        <v>200</v>
      </c>
      <c r="E44" s="31"/>
    </row>
    <row r="45" spans="1:5" ht="75.75" thickBot="1">
      <c r="A45" s="30" t="s">
        <v>211</v>
      </c>
      <c r="B45" s="27" t="s">
        <v>180</v>
      </c>
      <c r="C45" s="28"/>
      <c r="D45" s="28"/>
      <c r="E45" s="31">
        <f>E46</f>
        <v>303906.78000000003</v>
      </c>
    </row>
    <row r="46" spans="1:5" ht="38.25" thickBot="1">
      <c r="A46" s="30" t="s">
        <v>194</v>
      </c>
      <c r="B46" s="27" t="s">
        <v>180</v>
      </c>
      <c r="C46" s="28" t="s">
        <v>193</v>
      </c>
      <c r="D46" s="28"/>
      <c r="E46" s="31">
        <f>E47</f>
        <v>303906.78000000003</v>
      </c>
    </row>
    <row r="47" spans="1:5" ht="19.5" thickBot="1">
      <c r="A47" s="30" t="s">
        <v>179</v>
      </c>
      <c r="B47" s="27" t="s">
        <v>180</v>
      </c>
      <c r="C47" s="28" t="s">
        <v>181</v>
      </c>
      <c r="D47" s="28"/>
      <c r="E47" s="31">
        <f>E48</f>
        <v>303906.78000000003</v>
      </c>
    </row>
    <row r="48" spans="1:5" ht="38.25" thickBot="1">
      <c r="A48" s="47" t="s">
        <v>85</v>
      </c>
      <c r="B48" s="27" t="s">
        <v>180</v>
      </c>
      <c r="C48" s="28" t="s">
        <v>181</v>
      </c>
      <c r="D48" s="28">
        <v>200</v>
      </c>
      <c r="E48" s="31">
        <v>303906.78000000003</v>
      </c>
    </row>
    <row r="49" spans="1:6" ht="23.25" customHeight="1" thickBot="1">
      <c r="A49" s="98" t="s">
        <v>121</v>
      </c>
      <c r="B49" s="38" t="s">
        <v>122</v>
      </c>
      <c r="C49" s="99"/>
      <c r="D49" s="23"/>
      <c r="E49" s="40">
        <f>E51</f>
        <v>2262745.06</v>
      </c>
    </row>
    <row r="50" spans="1:6" ht="96.75" customHeight="1" thickBot="1">
      <c r="A50" s="30" t="s">
        <v>234</v>
      </c>
      <c r="B50" s="27" t="s">
        <v>122</v>
      </c>
      <c r="C50" s="28" t="s">
        <v>103</v>
      </c>
      <c r="D50" s="28"/>
      <c r="E50" s="31"/>
    </row>
    <row r="51" spans="1:6" ht="55.5" customHeight="1" thickBot="1">
      <c r="A51" s="30" t="s">
        <v>123</v>
      </c>
      <c r="B51" s="27" t="s">
        <v>122</v>
      </c>
      <c r="C51" s="28" t="s">
        <v>103</v>
      </c>
      <c r="D51" s="28"/>
      <c r="E51" s="31">
        <f>E52+E55+E59</f>
        <v>2262745.06</v>
      </c>
    </row>
    <row r="52" spans="1:6" ht="19.5" hidden="1" thickBot="1">
      <c r="A52" s="30" t="s">
        <v>124</v>
      </c>
      <c r="B52" s="27" t="s">
        <v>125</v>
      </c>
      <c r="C52" s="28" t="s">
        <v>126</v>
      </c>
      <c r="D52" s="28"/>
      <c r="E52" s="31">
        <f>E53</f>
        <v>0</v>
      </c>
    </row>
    <row r="53" spans="1:6" ht="18" hidden="1" customHeight="1" thickBot="1">
      <c r="A53" s="30" t="s">
        <v>127</v>
      </c>
      <c r="B53" s="27" t="s">
        <v>125</v>
      </c>
      <c r="C53" s="28" t="s">
        <v>128</v>
      </c>
      <c r="D53" s="28"/>
      <c r="E53" s="31">
        <f>E54</f>
        <v>0</v>
      </c>
    </row>
    <row r="54" spans="1:6" ht="38.25" hidden="1" thickBot="1">
      <c r="A54" s="30" t="s">
        <v>85</v>
      </c>
      <c r="B54" s="27" t="s">
        <v>125</v>
      </c>
      <c r="C54" s="28" t="s">
        <v>128</v>
      </c>
      <c r="D54" s="28">
        <v>200</v>
      </c>
      <c r="E54" s="31"/>
    </row>
    <row r="55" spans="1:6" ht="19.5" thickBot="1">
      <c r="A55" s="30" t="s">
        <v>129</v>
      </c>
      <c r="B55" s="27" t="s">
        <v>130</v>
      </c>
      <c r="C55" s="28" t="s">
        <v>103</v>
      </c>
      <c r="D55" s="28"/>
      <c r="E55" s="31">
        <f>E58</f>
        <v>0</v>
      </c>
    </row>
    <row r="56" spans="1:6" ht="57" thickBot="1">
      <c r="A56" s="30" t="s">
        <v>131</v>
      </c>
      <c r="B56" s="27" t="s">
        <v>130</v>
      </c>
      <c r="C56" s="28" t="s">
        <v>132</v>
      </c>
      <c r="D56" s="28"/>
      <c r="E56" s="31">
        <f>E58</f>
        <v>0</v>
      </c>
    </row>
    <row r="57" spans="1:6" ht="38.25" thickBot="1">
      <c r="A57" s="30" t="s">
        <v>133</v>
      </c>
      <c r="B57" s="27" t="s">
        <v>130</v>
      </c>
      <c r="C57" s="28" t="s">
        <v>134</v>
      </c>
      <c r="D57" s="28"/>
      <c r="E57" s="31">
        <f>E58</f>
        <v>0</v>
      </c>
    </row>
    <row r="58" spans="1:6" ht="38.25" thickBot="1">
      <c r="A58" s="30" t="s">
        <v>85</v>
      </c>
      <c r="B58" s="27" t="s">
        <v>130</v>
      </c>
      <c r="C58" s="28" t="s">
        <v>134</v>
      </c>
      <c r="D58" s="28">
        <v>200</v>
      </c>
      <c r="E58" s="31"/>
    </row>
    <row r="59" spans="1:6" ht="19.5" thickBot="1">
      <c r="A59" s="30" t="s">
        <v>135</v>
      </c>
      <c r="B59" s="27" t="s">
        <v>136</v>
      </c>
      <c r="C59" s="28"/>
      <c r="D59" s="28"/>
      <c r="E59" s="31">
        <f>E60</f>
        <v>2262745.06</v>
      </c>
    </row>
    <row r="60" spans="1:6" ht="57" thickBot="1">
      <c r="A60" s="30" t="s">
        <v>137</v>
      </c>
      <c r="B60" s="27" t="s">
        <v>136</v>
      </c>
      <c r="C60" s="28" t="s">
        <v>138</v>
      </c>
      <c r="D60" s="28"/>
      <c r="E60" s="31">
        <f>E61+E66+E72+E68</f>
        <v>2262745.06</v>
      </c>
      <c r="F60" s="22"/>
    </row>
    <row r="61" spans="1:6" ht="38.25" thickBot="1">
      <c r="A61" s="30" t="s">
        <v>139</v>
      </c>
      <c r="B61" s="27" t="s">
        <v>136</v>
      </c>
      <c r="C61" s="28" t="s">
        <v>140</v>
      </c>
      <c r="D61" s="28"/>
      <c r="E61" s="31">
        <f>E62+E65</f>
        <v>229245.06</v>
      </c>
      <c r="F61" s="22"/>
    </row>
    <row r="62" spans="1:6" ht="33.75" customHeight="1" thickBot="1">
      <c r="A62" s="30" t="s">
        <v>85</v>
      </c>
      <c r="B62" s="27" t="s">
        <v>136</v>
      </c>
      <c r="C62" s="28" t="s">
        <v>140</v>
      </c>
      <c r="D62" s="28">
        <v>200</v>
      </c>
      <c r="E62" s="31">
        <v>216195.06</v>
      </c>
    </row>
    <row r="63" spans="1:6" ht="19.5" hidden="1" thickBot="1">
      <c r="A63" s="48" t="s">
        <v>141</v>
      </c>
      <c r="B63" s="27" t="s">
        <v>136</v>
      </c>
      <c r="C63" s="28" t="s">
        <v>142</v>
      </c>
      <c r="D63" s="28"/>
      <c r="E63" s="31"/>
    </row>
    <row r="64" spans="1:6" ht="18" hidden="1" customHeight="1" thickBot="1">
      <c r="A64" s="30" t="s">
        <v>85</v>
      </c>
      <c r="B64" s="27" t="s">
        <v>136</v>
      </c>
      <c r="C64" s="28" t="s">
        <v>142</v>
      </c>
      <c r="D64" s="28">
        <v>200</v>
      </c>
      <c r="E64" s="31"/>
    </row>
    <row r="65" spans="1:5" ht="18" customHeight="1" thickBot="1">
      <c r="A65" s="30" t="s">
        <v>86</v>
      </c>
      <c r="B65" s="27" t="s">
        <v>136</v>
      </c>
      <c r="C65" s="28" t="s">
        <v>140</v>
      </c>
      <c r="D65" s="28">
        <v>800</v>
      </c>
      <c r="E65" s="31">
        <v>13050</v>
      </c>
    </row>
    <row r="66" spans="1:5" ht="75.75" hidden="1" thickBot="1">
      <c r="A66" s="47" t="s">
        <v>87</v>
      </c>
      <c r="B66" s="27" t="s">
        <v>136</v>
      </c>
      <c r="C66" s="28" t="s">
        <v>143</v>
      </c>
      <c r="D66" s="28"/>
      <c r="E66" s="31">
        <f>E67</f>
        <v>0</v>
      </c>
    </row>
    <row r="67" spans="1:5" ht="38.25" hidden="1" thickBot="1">
      <c r="A67" s="47" t="s">
        <v>85</v>
      </c>
      <c r="B67" s="27" t="s">
        <v>136</v>
      </c>
      <c r="C67" s="28" t="s">
        <v>143</v>
      </c>
      <c r="D67" s="28">
        <v>200</v>
      </c>
      <c r="E67" s="31">
        <v>0</v>
      </c>
    </row>
    <row r="68" spans="1:5" ht="60.75" customHeight="1" thickBot="1">
      <c r="A68" s="47" t="s">
        <v>230</v>
      </c>
      <c r="B68" s="27" t="s">
        <v>136</v>
      </c>
      <c r="C68" s="28" t="s">
        <v>222</v>
      </c>
      <c r="D68" s="28"/>
      <c r="E68" s="31">
        <f>E69+E70+E71</f>
        <v>1633500</v>
      </c>
    </row>
    <row r="69" spans="1:5" ht="59.25" customHeight="1" thickBot="1">
      <c r="A69" s="47" t="s">
        <v>144</v>
      </c>
      <c r="B69" s="27" t="s">
        <v>136</v>
      </c>
      <c r="C69" s="28" t="s">
        <v>145</v>
      </c>
      <c r="D69" s="28">
        <v>200</v>
      </c>
      <c r="E69" s="31">
        <v>1320500</v>
      </c>
    </row>
    <row r="70" spans="1:5" ht="75.75" thickBot="1">
      <c r="A70" s="47" t="s">
        <v>226</v>
      </c>
      <c r="B70" s="27" t="s">
        <v>136</v>
      </c>
      <c r="C70" s="28" t="s">
        <v>223</v>
      </c>
      <c r="D70" s="28">
        <v>200</v>
      </c>
      <c r="E70" s="31">
        <v>156500</v>
      </c>
    </row>
    <row r="71" spans="1:5" ht="75.75" thickBot="1">
      <c r="A71" s="47" t="s">
        <v>225</v>
      </c>
      <c r="B71" s="27" t="s">
        <v>136</v>
      </c>
      <c r="C71" s="28" t="s">
        <v>224</v>
      </c>
      <c r="D71" s="28">
        <v>200</v>
      </c>
      <c r="E71" s="31">
        <v>156500</v>
      </c>
    </row>
    <row r="72" spans="1:5" ht="75" customHeight="1" thickBot="1">
      <c r="A72" s="30" t="s">
        <v>118</v>
      </c>
      <c r="B72" s="27" t="s">
        <v>136</v>
      </c>
      <c r="C72" s="28" t="s">
        <v>146</v>
      </c>
      <c r="D72" s="28"/>
      <c r="E72" s="31">
        <f>E74</f>
        <v>400000</v>
      </c>
    </row>
    <row r="73" spans="1:5" ht="38.25" hidden="1" thickBot="1">
      <c r="A73" s="47" t="s">
        <v>147</v>
      </c>
      <c r="B73" s="27" t="s">
        <v>136</v>
      </c>
      <c r="C73" s="28" t="s">
        <v>146</v>
      </c>
      <c r="D73" s="28"/>
      <c r="E73" s="31">
        <f>E74</f>
        <v>400000</v>
      </c>
    </row>
    <row r="74" spans="1:5" ht="37.5" customHeight="1" thickBot="1">
      <c r="A74" s="30" t="s">
        <v>85</v>
      </c>
      <c r="B74" s="27" t="s">
        <v>136</v>
      </c>
      <c r="C74" s="28" t="s">
        <v>146</v>
      </c>
      <c r="D74" s="28">
        <v>200</v>
      </c>
      <c r="E74" s="31">
        <v>400000</v>
      </c>
    </row>
    <row r="75" spans="1:5" ht="19.5" thickBot="1">
      <c r="A75" s="49" t="s">
        <v>148</v>
      </c>
      <c r="B75" s="36" t="s">
        <v>149</v>
      </c>
      <c r="C75" s="28"/>
      <c r="D75" s="28"/>
      <c r="E75" s="29">
        <f>E77</f>
        <v>90000</v>
      </c>
    </row>
    <row r="76" spans="1:5" ht="19.5" thickBot="1">
      <c r="A76" s="30" t="s">
        <v>75</v>
      </c>
      <c r="B76" s="27" t="s">
        <v>149</v>
      </c>
      <c r="C76" s="28" t="s">
        <v>76</v>
      </c>
      <c r="D76" s="28"/>
      <c r="E76" s="31">
        <f>E77</f>
        <v>90000</v>
      </c>
    </row>
    <row r="77" spans="1:5" ht="38.25" thickBot="1">
      <c r="A77" s="47" t="s">
        <v>150</v>
      </c>
      <c r="B77" s="27" t="s">
        <v>151</v>
      </c>
      <c r="C77" s="28" t="s">
        <v>76</v>
      </c>
      <c r="D77" s="28"/>
      <c r="E77" s="31">
        <f>E79</f>
        <v>90000</v>
      </c>
    </row>
    <row r="78" spans="1:5" ht="150.75" thickBot="1">
      <c r="A78" s="50" t="s">
        <v>108</v>
      </c>
      <c r="B78" s="27" t="s">
        <v>151</v>
      </c>
      <c r="C78" s="28" t="s">
        <v>152</v>
      </c>
      <c r="D78" s="28"/>
      <c r="E78" s="31">
        <f>E79</f>
        <v>90000</v>
      </c>
    </row>
    <row r="79" spans="1:5" ht="38.25" thickBot="1">
      <c r="A79" s="30" t="s">
        <v>85</v>
      </c>
      <c r="B79" s="27" t="s">
        <v>151</v>
      </c>
      <c r="C79" s="28" t="s">
        <v>152</v>
      </c>
      <c r="D79" s="28">
        <v>200</v>
      </c>
      <c r="E79" s="31">
        <v>90000</v>
      </c>
    </row>
    <row r="80" spans="1:5" ht="19.5" thickBot="1">
      <c r="A80" s="49" t="s">
        <v>153</v>
      </c>
      <c r="B80" s="36" t="s">
        <v>154</v>
      </c>
      <c r="C80" s="28"/>
      <c r="D80" s="28"/>
      <c r="E80" s="29">
        <f>E82</f>
        <v>88625.82</v>
      </c>
    </row>
    <row r="81" spans="1:5" ht="19.5" thickBot="1">
      <c r="A81" s="30" t="s">
        <v>75</v>
      </c>
      <c r="B81" s="27" t="s">
        <v>154</v>
      </c>
      <c r="C81" s="28" t="s">
        <v>76</v>
      </c>
      <c r="D81" s="28"/>
      <c r="E81" s="31">
        <f>E82</f>
        <v>88625.82</v>
      </c>
    </row>
    <row r="82" spans="1:5" ht="19.5" thickBot="1">
      <c r="A82" s="47" t="s">
        <v>155</v>
      </c>
      <c r="B82" s="27" t="s">
        <v>156</v>
      </c>
      <c r="C82" s="28" t="s">
        <v>76</v>
      </c>
      <c r="D82" s="28"/>
      <c r="E82" s="31">
        <f>E84</f>
        <v>88625.82</v>
      </c>
    </row>
    <row r="83" spans="1:5" ht="38.25" thickBot="1">
      <c r="A83" s="51" t="s">
        <v>157</v>
      </c>
      <c r="B83" s="41">
        <v>1001</v>
      </c>
      <c r="C83" s="78" t="s">
        <v>158</v>
      </c>
      <c r="D83" s="23"/>
      <c r="E83" s="42">
        <f>E82</f>
        <v>88625.82</v>
      </c>
    </row>
    <row r="84" spans="1:5" ht="19.5" thickBot="1">
      <c r="A84" s="51" t="s">
        <v>159</v>
      </c>
      <c r="B84" s="41">
        <v>1001</v>
      </c>
      <c r="C84" s="23" t="s">
        <v>158</v>
      </c>
      <c r="D84" s="23">
        <v>500</v>
      </c>
      <c r="E84" s="42">
        <v>88625.82</v>
      </c>
    </row>
    <row r="85" spans="1:5">
      <c r="A85" s="100"/>
    </row>
  </sheetData>
  <mergeCells count="11">
    <mergeCell ref="B37:B38"/>
    <mergeCell ref="C37:C38"/>
    <mergeCell ref="D37:D38"/>
    <mergeCell ref="E37:E38"/>
    <mergeCell ref="A1:E1"/>
    <mergeCell ref="A2:E2"/>
    <mergeCell ref="A6:A7"/>
    <mergeCell ref="B6:B7"/>
    <mergeCell ref="C6:C7"/>
    <mergeCell ref="D6:D7"/>
    <mergeCell ref="E6:E7"/>
  </mergeCells>
  <pageMargins left="1.17" right="0.23622047244094491" top="0.39370078740157483" bottom="0.23622047244094491" header="0.31496062992125984" footer="0.23622047244094491"/>
  <pageSetup paperSize="9" scale="76" orientation="portrait" r:id="rId1"/>
  <rowBreaks count="1" manualBreakCount="1">
    <brk id="55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85" zoomScaleSheetLayoutView="85" zoomScalePageLayoutView="55" workbookViewId="0">
      <selection sqref="A1:D1"/>
    </sheetView>
  </sheetViews>
  <sheetFormatPr defaultRowHeight="15"/>
  <cols>
    <col min="1" max="1" width="54.7109375" style="20" customWidth="1"/>
    <col min="2" max="2" width="17.7109375" customWidth="1"/>
    <col min="3" max="3" width="7.5703125" customWidth="1"/>
    <col min="4" max="4" width="16.140625" style="97" customWidth="1"/>
    <col min="5" max="6" width="10.28515625" bestFit="1" customWidth="1"/>
  </cols>
  <sheetData>
    <row r="1" spans="1:6" ht="98.25" customHeight="1">
      <c r="A1" s="113" t="s">
        <v>242</v>
      </c>
      <c r="B1" s="113"/>
      <c r="C1" s="113"/>
      <c r="D1" s="113"/>
      <c r="E1" s="10"/>
    </row>
    <row r="2" spans="1:6" ht="123" customHeight="1" thickBot="1">
      <c r="A2" s="134" t="s">
        <v>233</v>
      </c>
      <c r="B2" s="134"/>
      <c r="C2" s="134"/>
      <c r="D2" s="134"/>
      <c r="E2" s="101"/>
    </row>
    <row r="3" spans="1:6" ht="19.5" thickBot="1">
      <c r="A3" s="23" t="s">
        <v>68</v>
      </c>
      <c r="B3" s="25" t="s">
        <v>70</v>
      </c>
      <c r="C3" s="25" t="s">
        <v>71</v>
      </c>
      <c r="D3" s="26" t="s">
        <v>72</v>
      </c>
    </row>
    <row r="4" spans="1:6" ht="19.5" thickBot="1">
      <c r="A4" s="79" t="s">
        <v>3</v>
      </c>
      <c r="B4" s="52"/>
      <c r="C4" s="28"/>
      <c r="D4" s="29">
        <f>D5+D20+D45+D16+D42</f>
        <v>5834040.8200000003</v>
      </c>
      <c r="F4" s="22"/>
    </row>
    <row r="5" spans="1:6" ht="19.5" thickBot="1">
      <c r="A5" s="79" t="s">
        <v>110</v>
      </c>
      <c r="B5" s="52"/>
      <c r="C5" s="28"/>
      <c r="D5" s="29">
        <f>D6+D10</f>
        <v>684454.04</v>
      </c>
      <c r="F5" s="22"/>
    </row>
    <row r="6" spans="1:6" ht="75.75" thickBot="1">
      <c r="A6" s="79" t="s">
        <v>192</v>
      </c>
      <c r="B6" s="102" t="s">
        <v>193</v>
      </c>
      <c r="C6" s="28"/>
      <c r="D6" s="29">
        <f>D7</f>
        <v>303906.78000000003</v>
      </c>
      <c r="F6" s="22"/>
    </row>
    <row r="7" spans="1:6" ht="33.75" thickBot="1">
      <c r="A7" s="80" t="s">
        <v>194</v>
      </c>
      <c r="B7" s="103" t="s">
        <v>193</v>
      </c>
      <c r="C7" s="103"/>
      <c r="D7" s="105">
        <f>D8</f>
        <v>303906.78000000003</v>
      </c>
      <c r="F7" s="22"/>
    </row>
    <row r="8" spans="1:6" ht="17.25" thickBot="1">
      <c r="A8" s="80" t="s">
        <v>179</v>
      </c>
      <c r="B8" s="103" t="s">
        <v>181</v>
      </c>
      <c r="C8" s="103"/>
      <c r="D8" s="105">
        <f>D9</f>
        <v>303906.78000000003</v>
      </c>
      <c r="F8" s="22"/>
    </row>
    <row r="9" spans="1:6" ht="33.75" thickBot="1">
      <c r="A9" s="80" t="s">
        <v>85</v>
      </c>
      <c r="B9" s="103" t="s">
        <v>181</v>
      </c>
      <c r="C9" s="103">
        <v>200</v>
      </c>
      <c r="D9" s="105">
        <v>303906.78000000003</v>
      </c>
      <c r="F9" s="22"/>
    </row>
    <row r="10" spans="1:6" ht="110.25" customHeight="1" thickBot="1">
      <c r="A10" s="106" t="s">
        <v>235</v>
      </c>
      <c r="B10" s="32" t="s">
        <v>115</v>
      </c>
      <c r="C10" s="28"/>
      <c r="D10" s="29">
        <f>D13+D15</f>
        <v>380547.26</v>
      </c>
    </row>
    <row r="11" spans="1:6" ht="75.75" thickBot="1">
      <c r="A11" s="30" t="s">
        <v>116</v>
      </c>
      <c r="B11" s="28" t="s">
        <v>119</v>
      </c>
      <c r="C11" s="28"/>
      <c r="D11" s="31">
        <f>D12</f>
        <v>380547.26</v>
      </c>
    </row>
    <row r="12" spans="1:6" ht="60" customHeight="1" thickBot="1">
      <c r="A12" s="30" t="s">
        <v>118</v>
      </c>
      <c r="B12" s="28" t="s">
        <v>119</v>
      </c>
      <c r="C12" s="28"/>
      <c r="D12" s="31">
        <f>D13</f>
        <v>380547.26</v>
      </c>
    </row>
    <row r="13" spans="1:6" ht="46.5" customHeight="1" thickBot="1">
      <c r="A13" s="30" t="s">
        <v>85</v>
      </c>
      <c r="B13" s="28" t="s">
        <v>119</v>
      </c>
      <c r="C13" s="28">
        <v>200</v>
      </c>
      <c r="D13" s="31">
        <v>380547.26</v>
      </c>
    </row>
    <row r="14" spans="1:6" ht="60" hidden="1" customHeight="1" thickBot="1">
      <c r="A14" s="30" t="s">
        <v>118</v>
      </c>
      <c r="B14" s="28" t="s">
        <v>120</v>
      </c>
      <c r="C14" s="28"/>
      <c r="D14" s="31">
        <f>D15</f>
        <v>0</v>
      </c>
    </row>
    <row r="15" spans="1:6" ht="38.25" hidden="1" thickBot="1">
      <c r="A15" s="30" t="s">
        <v>85</v>
      </c>
      <c r="B15" s="28" t="s">
        <v>120</v>
      </c>
      <c r="C15" s="28">
        <v>200</v>
      </c>
      <c r="D15" s="31"/>
    </row>
    <row r="16" spans="1:6" ht="38.25" hidden="1" thickBot="1">
      <c r="A16" s="37" t="s">
        <v>99</v>
      </c>
      <c r="B16" s="23"/>
      <c r="C16" s="23"/>
      <c r="D16" s="40">
        <f>D19</f>
        <v>0</v>
      </c>
    </row>
    <row r="17" spans="1:5" ht="19.5" hidden="1" thickBot="1">
      <c r="A17" s="43" t="s">
        <v>106</v>
      </c>
      <c r="B17" s="23" t="s">
        <v>115</v>
      </c>
      <c r="C17" s="23"/>
      <c r="D17" s="42">
        <f>D19</f>
        <v>0</v>
      </c>
    </row>
    <row r="18" spans="1:5" ht="126" hidden="1" customHeight="1" thickBot="1">
      <c r="A18" s="43" t="s">
        <v>108</v>
      </c>
      <c r="B18" s="23" t="s">
        <v>160</v>
      </c>
      <c r="C18" s="23"/>
      <c r="D18" s="42">
        <f>D19</f>
        <v>0</v>
      </c>
    </row>
    <row r="19" spans="1:5" ht="38.25" hidden="1" thickBot="1">
      <c r="A19" s="44" t="s">
        <v>85</v>
      </c>
      <c r="B19" s="23" t="s">
        <v>160</v>
      </c>
      <c r="C19" s="23">
        <v>200</v>
      </c>
      <c r="D19" s="42"/>
    </row>
    <row r="20" spans="1:5" ht="114" customHeight="1" thickBot="1">
      <c r="A20" s="106" t="s">
        <v>234</v>
      </c>
      <c r="B20" s="32" t="s">
        <v>103</v>
      </c>
      <c r="C20" s="32"/>
      <c r="D20" s="29">
        <f>D21+D26+D24</f>
        <v>2262745.06</v>
      </c>
    </row>
    <row r="21" spans="1:5" ht="19.5" hidden="1" thickBot="1">
      <c r="A21" s="30" t="s">
        <v>124</v>
      </c>
      <c r="B21" s="28"/>
      <c r="C21" s="28"/>
      <c r="D21" s="31">
        <f>D22</f>
        <v>0</v>
      </c>
    </row>
    <row r="22" spans="1:5" ht="75.75" hidden="1" thickBot="1">
      <c r="A22" s="30" t="s">
        <v>127</v>
      </c>
      <c r="B22" s="28" t="s">
        <v>161</v>
      </c>
      <c r="C22" s="23"/>
      <c r="D22" s="31">
        <f>D23</f>
        <v>0</v>
      </c>
    </row>
    <row r="23" spans="1:5" ht="38.25" hidden="1" thickBot="1">
      <c r="A23" s="30" t="s">
        <v>85</v>
      </c>
      <c r="B23" s="28" t="s">
        <v>161</v>
      </c>
      <c r="C23" s="28">
        <v>200</v>
      </c>
      <c r="D23" s="81">
        <v>0</v>
      </c>
    </row>
    <row r="24" spans="1:5" ht="38.25" thickBot="1">
      <c r="A24" s="30" t="s">
        <v>133</v>
      </c>
      <c r="B24" s="23" t="s">
        <v>134</v>
      </c>
      <c r="C24" s="53"/>
      <c r="D24" s="42">
        <f>D25</f>
        <v>0</v>
      </c>
    </row>
    <row r="25" spans="1:5" ht="38.25" thickBot="1">
      <c r="A25" s="30" t="s">
        <v>85</v>
      </c>
      <c r="B25" s="23" t="s">
        <v>134</v>
      </c>
      <c r="C25" s="23">
        <v>200</v>
      </c>
      <c r="D25" s="42"/>
    </row>
    <row r="26" spans="1:5" ht="19.5" thickBot="1">
      <c r="A26" s="30" t="s">
        <v>135</v>
      </c>
      <c r="B26" s="28"/>
      <c r="C26" s="28"/>
      <c r="D26" s="81">
        <f>D29+D31+D37+D39+D40+D41</f>
        <v>2262745.06</v>
      </c>
    </row>
    <row r="27" spans="1:5" ht="57" thickBot="1">
      <c r="A27" s="30" t="s">
        <v>137</v>
      </c>
      <c r="B27" s="28" t="s">
        <v>138</v>
      </c>
      <c r="C27" s="28"/>
      <c r="D27" s="81">
        <f>D28+D30+D33+D37+D34+D39</f>
        <v>1949745.06</v>
      </c>
    </row>
    <row r="28" spans="1:5" ht="38.25" thickBot="1">
      <c r="A28" s="30" t="s">
        <v>139</v>
      </c>
      <c r="B28" s="28" t="s">
        <v>140</v>
      </c>
      <c r="C28" s="28"/>
      <c r="D28" s="81">
        <f>D29+D31</f>
        <v>229245.06</v>
      </c>
    </row>
    <row r="29" spans="1:5" ht="38.25" thickBot="1">
      <c r="A29" s="30" t="s">
        <v>85</v>
      </c>
      <c r="B29" s="28" t="s">
        <v>140</v>
      </c>
      <c r="C29" s="28">
        <v>200</v>
      </c>
      <c r="D29" s="81">
        <v>216195.06</v>
      </c>
      <c r="E29" s="22"/>
    </row>
    <row r="30" spans="1:5" ht="18.75" hidden="1" customHeight="1" thickBot="1">
      <c r="A30" s="33" t="s">
        <v>86</v>
      </c>
      <c r="B30" s="28" t="s">
        <v>140</v>
      </c>
      <c r="C30" s="28">
        <v>800</v>
      </c>
      <c r="D30" s="31">
        <v>0</v>
      </c>
    </row>
    <row r="31" spans="1:5" ht="21" customHeight="1" thickBot="1">
      <c r="A31" s="33" t="s">
        <v>86</v>
      </c>
      <c r="B31" s="28" t="s">
        <v>140</v>
      </c>
      <c r="C31" s="28">
        <v>800</v>
      </c>
      <c r="D31" s="81">
        <v>13050</v>
      </c>
      <c r="E31" s="22"/>
    </row>
    <row r="32" spans="1:5" ht="0.75" hidden="1" customHeight="1" thickBot="1">
      <c r="A32" s="30" t="s">
        <v>87</v>
      </c>
      <c r="B32" s="28" t="s">
        <v>143</v>
      </c>
      <c r="C32" s="28"/>
      <c r="D32" s="31">
        <f>D33</f>
        <v>0</v>
      </c>
    </row>
    <row r="33" spans="1:4" ht="38.25" hidden="1" thickBot="1">
      <c r="A33" s="30" t="s">
        <v>85</v>
      </c>
      <c r="B33" s="28" t="s">
        <v>143</v>
      </c>
      <c r="C33" s="28">
        <v>200</v>
      </c>
      <c r="D33" s="31">
        <v>0</v>
      </c>
    </row>
    <row r="34" spans="1:4" ht="38.25" hidden="1" thickBot="1">
      <c r="A34" s="30" t="s">
        <v>141</v>
      </c>
      <c r="B34" s="28" t="s">
        <v>142</v>
      </c>
      <c r="C34" s="28"/>
      <c r="D34" s="31"/>
    </row>
    <row r="35" spans="1:4" ht="38.25" hidden="1" thickBot="1">
      <c r="A35" s="30" t="s">
        <v>85</v>
      </c>
      <c r="B35" s="28" t="s">
        <v>142</v>
      </c>
      <c r="C35" s="28">
        <v>200</v>
      </c>
      <c r="D35" s="31">
        <f>D34</f>
        <v>0</v>
      </c>
    </row>
    <row r="36" spans="1:4" ht="57" customHeight="1" thickBot="1">
      <c r="A36" s="30" t="s">
        <v>118</v>
      </c>
      <c r="B36" s="28" t="s">
        <v>146</v>
      </c>
      <c r="C36" s="28"/>
      <c r="D36" s="31">
        <f>D37</f>
        <v>400000</v>
      </c>
    </row>
    <row r="37" spans="1:4" ht="38.25" thickBot="1">
      <c r="A37" s="30" t="s">
        <v>85</v>
      </c>
      <c r="B37" s="28" t="s">
        <v>146</v>
      </c>
      <c r="C37" s="28">
        <v>200</v>
      </c>
      <c r="D37" s="31">
        <v>400000</v>
      </c>
    </row>
    <row r="38" spans="1:4" ht="57" thickBot="1">
      <c r="A38" s="30" t="s">
        <v>230</v>
      </c>
      <c r="B38" s="28" t="s">
        <v>222</v>
      </c>
      <c r="C38" s="28"/>
      <c r="D38" s="31">
        <f>D39+D41+D40</f>
        <v>1633500</v>
      </c>
    </row>
    <row r="39" spans="1:4" ht="60" customHeight="1" thickBot="1">
      <c r="A39" s="47" t="s">
        <v>144</v>
      </c>
      <c r="B39" s="28" t="s">
        <v>145</v>
      </c>
      <c r="C39" s="28">
        <v>200</v>
      </c>
      <c r="D39" s="31">
        <v>1320500</v>
      </c>
    </row>
    <row r="40" spans="1:4" ht="78.75" customHeight="1" thickBot="1">
      <c r="A40" s="47" t="s">
        <v>226</v>
      </c>
      <c r="B40" s="28" t="s">
        <v>223</v>
      </c>
      <c r="C40" s="28">
        <v>200</v>
      </c>
      <c r="D40" s="31">
        <v>156500</v>
      </c>
    </row>
    <row r="41" spans="1:4" ht="76.5" customHeight="1" thickBot="1">
      <c r="A41" s="47" t="s">
        <v>225</v>
      </c>
      <c r="B41" s="28" t="s">
        <v>224</v>
      </c>
      <c r="C41" s="28">
        <v>200</v>
      </c>
      <c r="D41" s="31">
        <v>156500</v>
      </c>
    </row>
    <row r="42" spans="1:4" ht="43.5" customHeight="1" thickBot="1">
      <c r="A42" s="49" t="s">
        <v>227</v>
      </c>
      <c r="B42" s="28"/>
      <c r="C42" s="28"/>
      <c r="D42" s="29">
        <f>D43</f>
        <v>10000</v>
      </c>
    </row>
    <row r="43" spans="1:4" ht="57" thickBot="1">
      <c r="A43" s="47" t="s">
        <v>228</v>
      </c>
      <c r="B43" s="28" t="s">
        <v>105</v>
      </c>
      <c r="C43" s="28"/>
      <c r="D43" s="31">
        <f>D44</f>
        <v>10000</v>
      </c>
    </row>
    <row r="44" spans="1:4" ht="57" thickBot="1">
      <c r="A44" s="47" t="s">
        <v>229</v>
      </c>
      <c r="B44" s="28" t="s">
        <v>109</v>
      </c>
      <c r="C44" s="28">
        <v>200</v>
      </c>
      <c r="D44" s="31">
        <v>10000</v>
      </c>
    </row>
    <row r="45" spans="1:4" ht="21" customHeight="1" thickBot="1">
      <c r="A45" s="79" t="s">
        <v>75</v>
      </c>
      <c r="B45" s="32" t="s">
        <v>76</v>
      </c>
      <c r="C45" s="32"/>
      <c r="D45" s="29">
        <f>D46+D57+D61+D65</f>
        <v>2876841.72</v>
      </c>
    </row>
    <row r="46" spans="1:4" ht="19.5" thickBot="1">
      <c r="A46" s="30" t="s">
        <v>73</v>
      </c>
      <c r="B46" s="28"/>
      <c r="C46" s="28"/>
      <c r="D46" s="31">
        <f>D47+D49+D53</f>
        <v>2610115.9000000004</v>
      </c>
    </row>
    <row r="47" spans="1:4" ht="19.5" thickBot="1">
      <c r="A47" s="30" t="s">
        <v>79</v>
      </c>
      <c r="B47" s="28" t="s">
        <v>80</v>
      </c>
      <c r="C47" s="28"/>
      <c r="D47" s="31">
        <f>D48</f>
        <v>962866.5</v>
      </c>
    </row>
    <row r="48" spans="1:4" ht="75.75" thickBot="1">
      <c r="A48" s="30" t="s">
        <v>81</v>
      </c>
      <c r="B48" s="28" t="s">
        <v>80</v>
      </c>
      <c r="C48" s="28">
        <v>100</v>
      </c>
      <c r="D48" s="31">
        <v>962866.5</v>
      </c>
    </row>
    <row r="49" spans="1:4" ht="19.5" thickBot="1">
      <c r="A49" s="30" t="s">
        <v>82</v>
      </c>
      <c r="B49" s="28" t="s">
        <v>84</v>
      </c>
      <c r="C49" s="28"/>
      <c r="D49" s="31">
        <f>D50+D51+D56+D52</f>
        <v>1647249.4000000001</v>
      </c>
    </row>
    <row r="50" spans="1:4" ht="75.75" thickBot="1">
      <c r="A50" s="30" t="s">
        <v>81</v>
      </c>
      <c r="B50" s="28" t="s">
        <v>84</v>
      </c>
      <c r="C50" s="28">
        <v>100</v>
      </c>
      <c r="D50" s="31">
        <v>1347933.74</v>
      </c>
    </row>
    <row r="51" spans="1:4" ht="38.25" thickBot="1">
      <c r="A51" s="30" t="s">
        <v>85</v>
      </c>
      <c r="B51" s="28" t="s">
        <v>84</v>
      </c>
      <c r="C51" s="28">
        <v>200</v>
      </c>
      <c r="D51" s="81">
        <v>291181.86</v>
      </c>
    </row>
    <row r="52" spans="1:4" ht="18" customHeight="1" thickBot="1">
      <c r="A52" s="30" t="s">
        <v>86</v>
      </c>
      <c r="B52" s="28" t="s">
        <v>84</v>
      </c>
      <c r="C52" s="28">
        <v>800</v>
      </c>
      <c r="D52" s="31">
        <v>8133.8</v>
      </c>
    </row>
    <row r="53" spans="1:4" ht="24.75" hidden="1" customHeight="1" thickBot="1">
      <c r="A53" s="33" t="s">
        <v>91</v>
      </c>
      <c r="B53" s="28" t="s">
        <v>92</v>
      </c>
      <c r="C53" s="34"/>
      <c r="D53" s="31">
        <f>D54</f>
        <v>0</v>
      </c>
    </row>
    <row r="54" spans="1:4" ht="19.5" hidden="1" thickBot="1">
      <c r="A54" s="33" t="s">
        <v>86</v>
      </c>
      <c r="B54" s="28" t="s">
        <v>92</v>
      </c>
      <c r="C54" s="28">
        <v>800</v>
      </c>
      <c r="D54" s="31">
        <v>0</v>
      </c>
    </row>
    <row r="55" spans="1:4" ht="75.75" hidden="1" thickBot="1">
      <c r="A55" s="30" t="s">
        <v>87</v>
      </c>
      <c r="B55" s="28" t="s">
        <v>88</v>
      </c>
      <c r="C55" s="28"/>
      <c r="D55" s="31">
        <f>D56</f>
        <v>0</v>
      </c>
    </row>
    <row r="56" spans="1:4" ht="38.25" hidden="1" thickBot="1">
      <c r="A56" s="30" t="s">
        <v>85</v>
      </c>
      <c r="B56" s="28" t="s">
        <v>88</v>
      </c>
      <c r="C56" s="28">
        <v>200</v>
      </c>
      <c r="D56" s="31">
        <v>0</v>
      </c>
    </row>
    <row r="57" spans="1:4" ht="19.5" thickBot="1">
      <c r="A57" s="35" t="s">
        <v>93</v>
      </c>
      <c r="B57" s="28"/>
      <c r="C57" s="28"/>
      <c r="D57" s="29">
        <f>D58</f>
        <v>88100</v>
      </c>
    </row>
    <row r="58" spans="1:4" ht="57" thickBot="1">
      <c r="A58" s="33" t="s">
        <v>97</v>
      </c>
      <c r="B58" s="28" t="s">
        <v>98</v>
      </c>
      <c r="C58" s="28"/>
      <c r="D58" s="31">
        <f>D59+D60</f>
        <v>88100</v>
      </c>
    </row>
    <row r="59" spans="1:4" ht="75.75" thickBot="1">
      <c r="A59" s="33" t="s">
        <v>81</v>
      </c>
      <c r="B59" s="28" t="s">
        <v>98</v>
      </c>
      <c r="C59" s="28">
        <v>100</v>
      </c>
      <c r="D59" s="31">
        <v>81100</v>
      </c>
    </row>
    <row r="60" spans="1:4" ht="38.25" thickBot="1">
      <c r="A60" s="30" t="s">
        <v>85</v>
      </c>
      <c r="B60" s="28" t="s">
        <v>98</v>
      </c>
      <c r="C60" s="28">
        <v>200</v>
      </c>
      <c r="D60" s="31">
        <v>7000</v>
      </c>
    </row>
    <row r="61" spans="1:4" ht="19.5" thickBot="1">
      <c r="A61" s="49" t="s">
        <v>153</v>
      </c>
      <c r="B61" s="28"/>
      <c r="C61" s="28"/>
      <c r="D61" s="29">
        <f>D64</f>
        <v>88625.82</v>
      </c>
    </row>
    <row r="62" spans="1:4" ht="19.5" thickBot="1">
      <c r="A62" s="47" t="s">
        <v>155</v>
      </c>
      <c r="B62" s="28" t="s">
        <v>76</v>
      </c>
      <c r="C62" s="28"/>
      <c r="D62" s="31">
        <f>D64</f>
        <v>88625.82</v>
      </c>
    </row>
    <row r="63" spans="1:4" ht="38.25" thickBot="1">
      <c r="A63" s="51" t="s">
        <v>157</v>
      </c>
      <c r="B63" s="23" t="s">
        <v>158</v>
      </c>
      <c r="C63" s="23"/>
      <c r="D63" s="42">
        <f>D64</f>
        <v>88625.82</v>
      </c>
    </row>
    <row r="64" spans="1:4" ht="19.5" thickBot="1">
      <c r="A64" s="44" t="s">
        <v>159</v>
      </c>
      <c r="B64" s="23" t="s">
        <v>158</v>
      </c>
      <c r="C64" s="23">
        <v>500</v>
      </c>
      <c r="D64" s="42">
        <v>88625.82</v>
      </c>
    </row>
    <row r="65" spans="1:4" ht="19.5" thickBot="1">
      <c r="A65" s="49" t="s">
        <v>148</v>
      </c>
      <c r="B65" s="28"/>
      <c r="C65" s="28"/>
      <c r="D65" s="29">
        <f>D68+D70</f>
        <v>90000</v>
      </c>
    </row>
    <row r="66" spans="1:4" ht="38.25" thickBot="1">
      <c r="A66" s="51" t="s">
        <v>162</v>
      </c>
      <c r="B66" s="54" t="s">
        <v>76</v>
      </c>
      <c r="C66" s="54"/>
      <c r="D66" s="104">
        <f>D68+D70</f>
        <v>90000</v>
      </c>
    </row>
    <row r="67" spans="1:4" ht="38.25" hidden="1" thickBot="1">
      <c r="A67" s="51" t="s">
        <v>163</v>
      </c>
      <c r="B67" s="23" t="s">
        <v>164</v>
      </c>
      <c r="C67" s="53"/>
      <c r="D67" s="42"/>
    </row>
    <row r="68" spans="1:4" ht="38.25" hidden="1" thickBot="1">
      <c r="A68" s="44" t="s">
        <v>85</v>
      </c>
      <c r="B68" s="23" t="s">
        <v>164</v>
      </c>
      <c r="C68" s="28">
        <v>200</v>
      </c>
      <c r="D68" s="42">
        <v>0</v>
      </c>
    </row>
    <row r="69" spans="1:4" ht="150.75" thickBot="1">
      <c r="A69" s="30" t="s">
        <v>108</v>
      </c>
      <c r="B69" s="25" t="s">
        <v>152</v>
      </c>
      <c r="C69" s="28"/>
      <c r="D69" s="31">
        <f>D70</f>
        <v>90000</v>
      </c>
    </row>
    <row r="70" spans="1:4" ht="38.25" thickBot="1">
      <c r="A70" s="30" t="s">
        <v>85</v>
      </c>
      <c r="B70" s="25" t="s">
        <v>152</v>
      </c>
      <c r="C70" s="28">
        <v>200</v>
      </c>
      <c r="D70" s="31">
        <v>90000</v>
      </c>
    </row>
  </sheetData>
  <mergeCells count="2">
    <mergeCell ref="A1:D1"/>
    <mergeCell ref="A2:D2"/>
  </mergeCells>
  <pageMargins left="1.17" right="0.37" top="0.44" bottom="0.15748031496062992" header="0.31496062992125984" footer="0.15748031496062992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8"/>
  <sheetViews>
    <sheetView zoomScale="80" zoomScaleNormal="80" zoomScaleSheetLayoutView="85" workbookViewId="0">
      <selection activeCell="A2" sqref="A2:E2"/>
    </sheetView>
  </sheetViews>
  <sheetFormatPr defaultRowHeight="15"/>
  <cols>
    <col min="1" max="1" width="45.42578125" style="20" customWidth="1"/>
    <col min="2" max="2" width="7.28515625" style="21" customWidth="1"/>
    <col min="3" max="3" width="17.7109375" customWidth="1"/>
    <col min="5" max="5" width="17.5703125" style="82" customWidth="1"/>
    <col min="6" max="6" width="11.42578125" bestFit="1" customWidth="1"/>
    <col min="7" max="7" width="10.28515625" bestFit="1" customWidth="1"/>
    <col min="8" max="8" width="11.7109375" bestFit="1" customWidth="1"/>
  </cols>
  <sheetData>
    <row r="1" spans="1:6" ht="99" customHeight="1">
      <c r="A1" s="113" t="s">
        <v>243</v>
      </c>
      <c r="B1" s="113"/>
      <c r="C1" s="113"/>
      <c r="D1" s="113"/>
      <c r="E1" s="113"/>
    </row>
    <row r="2" spans="1:6" ht="75.75" customHeight="1">
      <c r="A2" s="125" t="s">
        <v>236</v>
      </c>
      <c r="B2" s="125"/>
      <c r="C2" s="125"/>
      <c r="D2" s="125"/>
      <c r="E2" s="125"/>
    </row>
    <row r="3" spans="1:6" ht="15.75" thickBot="1"/>
    <row r="4" spans="1:6" ht="15" customHeight="1">
      <c r="A4" s="135" t="s">
        <v>68</v>
      </c>
      <c r="B4" s="135" t="s">
        <v>165</v>
      </c>
      <c r="C4" s="135" t="s">
        <v>166</v>
      </c>
      <c r="D4" s="135" t="s">
        <v>71</v>
      </c>
      <c r="E4" s="137" t="s">
        <v>72</v>
      </c>
    </row>
    <row r="5" spans="1:6" ht="22.5" customHeight="1" thickBot="1">
      <c r="A5" s="136"/>
      <c r="B5" s="136"/>
      <c r="C5" s="136"/>
      <c r="D5" s="136"/>
      <c r="E5" s="138"/>
      <c r="F5" s="22"/>
    </row>
    <row r="6" spans="1:6" ht="17.25" thickBot="1">
      <c r="A6" s="55" t="s">
        <v>167</v>
      </c>
      <c r="B6" s="73"/>
      <c r="C6" s="73"/>
      <c r="D6" s="73"/>
      <c r="E6" s="86">
        <f>E10+E12+E13+E14+E16+E22+E23+E37+E39+E44+E49+E82+E84+E86+E88+E90+E91+E92+E98</f>
        <v>5834040.8200000003</v>
      </c>
    </row>
    <row r="7" spans="1:6" ht="17.25" thickBot="1">
      <c r="A7" s="55" t="s">
        <v>168</v>
      </c>
      <c r="B7" s="74">
        <v>791</v>
      </c>
      <c r="C7" s="74"/>
      <c r="D7" s="74"/>
      <c r="E7" s="86">
        <f>E8</f>
        <v>2610115.9</v>
      </c>
    </row>
    <row r="8" spans="1:6" ht="17.25" thickBot="1">
      <c r="A8" s="56" t="s">
        <v>75</v>
      </c>
      <c r="B8" s="73">
        <v>791</v>
      </c>
      <c r="C8" s="73" t="s">
        <v>76</v>
      </c>
      <c r="D8" s="73"/>
      <c r="E8" s="87">
        <f>E10+E12+E13+E14+E18+E16</f>
        <v>2610115.9</v>
      </c>
    </row>
    <row r="9" spans="1:6" ht="17.25" thickBot="1">
      <c r="A9" s="56" t="s">
        <v>79</v>
      </c>
      <c r="B9" s="73">
        <v>791</v>
      </c>
      <c r="C9" s="73" t="s">
        <v>80</v>
      </c>
      <c r="D9" s="73"/>
      <c r="E9" s="87">
        <f>E10</f>
        <v>962866.5</v>
      </c>
    </row>
    <row r="10" spans="1:6" ht="66.75" thickBot="1">
      <c r="A10" s="56" t="s">
        <v>81</v>
      </c>
      <c r="B10" s="73">
        <v>791</v>
      </c>
      <c r="C10" s="73" t="s">
        <v>80</v>
      </c>
      <c r="D10" s="73">
        <v>100</v>
      </c>
      <c r="E10" s="87">
        <v>962866.5</v>
      </c>
    </row>
    <row r="11" spans="1:6" ht="17.25" thickBot="1">
      <c r="A11" s="56" t="s">
        <v>82</v>
      </c>
      <c r="B11" s="73">
        <v>791</v>
      </c>
      <c r="C11" s="73" t="s">
        <v>84</v>
      </c>
      <c r="D11" s="73"/>
      <c r="E11" s="87">
        <f>E12+E13+E14+E18</f>
        <v>1647249.4000000001</v>
      </c>
    </row>
    <row r="12" spans="1:6" ht="66.75" thickBot="1">
      <c r="A12" s="56" t="s">
        <v>81</v>
      </c>
      <c r="B12" s="73">
        <v>791</v>
      </c>
      <c r="C12" s="73" t="s">
        <v>84</v>
      </c>
      <c r="D12" s="73">
        <v>100</v>
      </c>
      <c r="E12" s="87">
        <v>1347933.74</v>
      </c>
    </row>
    <row r="13" spans="1:6" ht="33.75" thickBot="1">
      <c r="A13" s="56" t="s">
        <v>85</v>
      </c>
      <c r="B13" s="73">
        <v>791</v>
      </c>
      <c r="C13" s="73" t="s">
        <v>84</v>
      </c>
      <c r="D13" s="73">
        <v>200</v>
      </c>
      <c r="E13" s="87">
        <v>291181.86</v>
      </c>
    </row>
    <row r="14" spans="1:6" ht="17.25" thickBot="1">
      <c r="A14" s="56" t="s">
        <v>86</v>
      </c>
      <c r="B14" s="73">
        <v>791</v>
      </c>
      <c r="C14" s="73" t="s">
        <v>84</v>
      </c>
      <c r="D14" s="73">
        <v>800</v>
      </c>
      <c r="E14" s="87">
        <v>8133.8</v>
      </c>
    </row>
    <row r="15" spans="1:6" ht="19.5" customHeight="1" thickBot="1">
      <c r="A15" s="58" t="s">
        <v>91</v>
      </c>
      <c r="B15" s="73">
        <v>791</v>
      </c>
      <c r="C15" s="73" t="s">
        <v>92</v>
      </c>
      <c r="D15" s="73"/>
      <c r="E15" s="87">
        <f>E16</f>
        <v>0</v>
      </c>
    </row>
    <row r="16" spans="1:6" ht="20.25" customHeight="1" thickBot="1">
      <c r="A16" s="58" t="s">
        <v>86</v>
      </c>
      <c r="B16" s="73">
        <v>791</v>
      </c>
      <c r="C16" s="73" t="s">
        <v>92</v>
      </c>
      <c r="D16" s="73">
        <v>800</v>
      </c>
      <c r="E16" s="87">
        <v>0</v>
      </c>
    </row>
    <row r="17" spans="1:5" ht="66.75" hidden="1" thickBot="1">
      <c r="A17" s="72" t="s">
        <v>87</v>
      </c>
      <c r="B17" s="57" t="s">
        <v>169</v>
      </c>
      <c r="C17" s="73" t="s">
        <v>88</v>
      </c>
      <c r="D17" s="73"/>
      <c r="E17" s="87">
        <f>E18</f>
        <v>0</v>
      </c>
    </row>
    <row r="18" spans="1:5" ht="33.75" hidden="1" thickBot="1">
      <c r="A18" s="56" t="s">
        <v>85</v>
      </c>
      <c r="B18" s="57" t="s">
        <v>169</v>
      </c>
      <c r="C18" s="73" t="s">
        <v>88</v>
      </c>
      <c r="D18" s="73">
        <v>200</v>
      </c>
      <c r="E18" s="87"/>
    </row>
    <row r="19" spans="1:5" ht="17.25" thickBot="1">
      <c r="A19" s="59" t="s">
        <v>93</v>
      </c>
      <c r="B19" s="74">
        <v>791</v>
      </c>
      <c r="C19" s="74"/>
      <c r="D19" s="74"/>
      <c r="E19" s="86">
        <f>E21</f>
        <v>88100</v>
      </c>
    </row>
    <row r="20" spans="1:5" ht="17.25" thickBot="1">
      <c r="A20" s="56" t="s">
        <v>75</v>
      </c>
      <c r="B20" s="73">
        <v>791</v>
      </c>
      <c r="C20" s="74"/>
      <c r="D20" s="74"/>
      <c r="E20" s="87">
        <f>E21</f>
        <v>88100</v>
      </c>
    </row>
    <row r="21" spans="1:5" ht="50.25" thickBot="1">
      <c r="A21" s="58" t="s">
        <v>97</v>
      </c>
      <c r="B21" s="73">
        <v>791</v>
      </c>
      <c r="C21" s="73" t="s">
        <v>98</v>
      </c>
      <c r="D21" s="73"/>
      <c r="E21" s="87">
        <f>E22+E23</f>
        <v>88100</v>
      </c>
    </row>
    <row r="22" spans="1:5" ht="66.75" thickBot="1">
      <c r="A22" s="56" t="s">
        <v>81</v>
      </c>
      <c r="B22" s="73">
        <v>791</v>
      </c>
      <c r="C22" s="73" t="s">
        <v>98</v>
      </c>
      <c r="D22" s="73">
        <v>100</v>
      </c>
      <c r="E22" s="87">
        <v>81100</v>
      </c>
    </row>
    <row r="23" spans="1:5" ht="36" customHeight="1" thickBot="1">
      <c r="A23" s="58" t="s">
        <v>85</v>
      </c>
      <c r="B23" s="73">
        <v>791</v>
      </c>
      <c r="C23" s="73" t="s">
        <v>98</v>
      </c>
      <c r="D23" s="73">
        <v>200</v>
      </c>
      <c r="E23" s="87">
        <v>7000</v>
      </c>
    </row>
    <row r="24" spans="1:5" ht="17.25" hidden="1" thickBot="1">
      <c r="A24" s="55" t="s">
        <v>153</v>
      </c>
      <c r="B24" s="74">
        <v>791</v>
      </c>
      <c r="C24" s="74"/>
      <c r="D24" s="74"/>
      <c r="E24" s="86">
        <f>E28</f>
        <v>0</v>
      </c>
    </row>
    <row r="25" spans="1:5" ht="17.25" hidden="1" thickBot="1">
      <c r="A25" s="56" t="s">
        <v>75</v>
      </c>
      <c r="B25" s="73">
        <v>791</v>
      </c>
      <c r="C25" s="73" t="s">
        <v>76</v>
      </c>
      <c r="D25" s="73"/>
      <c r="E25" s="87">
        <f>E26</f>
        <v>0</v>
      </c>
    </row>
    <row r="26" spans="1:5" ht="17.25" hidden="1" thickBot="1">
      <c r="A26" s="56" t="s">
        <v>155</v>
      </c>
      <c r="B26" s="73">
        <v>791</v>
      </c>
      <c r="C26" s="73" t="s">
        <v>76</v>
      </c>
      <c r="D26" s="73"/>
      <c r="E26" s="87">
        <f>E28</f>
        <v>0</v>
      </c>
    </row>
    <row r="27" spans="1:5" ht="33.75" hidden="1" thickBot="1">
      <c r="A27" s="56" t="s">
        <v>157</v>
      </c>
      <c r="B27" s="73">
        <v>791</v>
      </c>
      <c r="C27" s="73" t="s">
        <v>158</v>
      </c>
      <c r="D27" s="73"/>
      <c r="E27" s="87">
        <f>E28</f>
        <v>0</v>
      </c>
    </row>
    <row r="28" spans="1:5" ht="17.25" hidden="1" thickBot="1">
      <c r="A28" s="56" t="s">
        <v>159</v>
      </c>
      <c r="B28" s="57" t="s">
        <v>169</v>
      </c>
      <c r="C28" s="73" t="s">
        <v>158</v>
      </c>
      <c r="D28" s="73">
        <v>500</v>
      </c>
      <c r="E28" s="87"/>
    </row>
    <row r="29" spans="1:5" ht="17.25" hidden="1" thickBot="1">
      <c r="A29" s="55" t="s">
        <v>148</v>
      </c>
      <c r="B29" s="74">
        <v>791</v>
      </c>
      <c r="C29" s="74"/>
      <c r="D29" s="74"/>
      <c r="E29" s="86">
        <f>E31</f>
        <v>0</v>
      </c>
    </row>
    <row r="30" spans="1:5" ht="17.25" hidden="1" thickBot="1">
      <c r="A30" s="56" t="s">
        <v>75</v>
      </c>
      <c r="B30" s="73">
        <v>791</v>
      </c>
      <c r="C30" s="73" t="s">
        <v>76</v>
      </c>
      <c r="D30" s="74"/>
      <c r="E30" s="87">
        <f>E31</f>
        <v>0</v>
      </c>
    </row>
    <row r="31" spans="1:5" ht="33.75" hidden="1" thickBot="1">
      <c r="A31" s="56" t="s">
        <v>162</v>
      </c>
      <c r="B31" s="73">
        <v>791</v>
      </c>
      <c r="C31" s="73" t="s">
        <v>76</v>
      </c>
      <c r="D31" s="73"/>
      <c r="E31" s="87">
        <f>E32</f>
        <v>0</v>
      </c>
    </row>
    <row r="32" spans="1:5" ht="133.5" hidden="1" customHeight="1" thickBot="1">
      <c r="A32" s="56" t="s">
        <v>108</v>
      </c>
      <c r="B32" s="73">
        <v>791</v>
      </c>
      <c r="C32" s="73" t="s">
        <v>152</v>
      </c>
      <c r="D32" s="73"/>
      <c r="E32" s="87">
        <f>E33</f>
        <v>0</v>
      </c>
    </row>
    <row r="33" spans="1:5" ht="33.75" hidden="1" thickBot="1">
      <c r="A33" s="56" t="s">
        <v>85</v>
      </c>
      <c r="B33" s="73">
        <v>791</v>
      </c>
      <c r="C33" s="73" t="s">
        <v>152</v>
      </c>
      <c r="D33" s="73">
        <v>200</v>
      </c>
      <c r="E33" s="87"/>
    </row>
    <row r="34" spans="1:5" ht="63.75" customHeight="1" thickBot="1">
      <c r="A34" s="49" t="s">
        <v>190</v>
      </c>
      <c r="B34" s="74">
        <v>791</v>
      </c>
      <c r="C34" s="74"/>
      <c r="D34" s="74"/>
      <c r="E34" s="86">
        <f>E35</f>
        <v>178625.82</v>
      </c>
    </row>
    <row r="35" spans="1:5" ht="24" customHeight="1" thickBot="1">
      <c r="A35" s="30" t="s">
        <v>191</v>
      </c>
      <c r="B35" s="73">
        <v>791</v>
      </c>
      <c r="C35" s="73"/>
      <c r="D35" s="73"/>
      <c r="E35" s="87">
        <f>E36</f>
        <v>178625.82</v>
      </c>
    </row>
    <row r="36" spans="1:5" ht="27.75" customHeight="1" thickBot="1">
      <c r="A36" s="47" t="s">
        <v>75</v>
      </c>
      <c r="B36" s="73">
        <v>791</v>
      </c>
      <c r="C36" s="73" t="s">
        <v>76</v>
      </c>
      <c r="D36" s="73"/>
      <c r="E36" s="87">
        <f>E38+E37</f>
        <v>178625.82</v>
      </c>
    </row>
    <row r="37" spans="1:5" ht="40.5" customHeight="1" thickBot="1">
      <c r="A37" s="56" t="s">
        <v>85</v>
      </c>
      <c r="B37" s="73">
        <v>791</v>
      </c>
      <c r="C37" s="73" t="s">
        <v>152</v>
      </c>
      <c r="D37" s="73">
        <v>200</v>
      </c>
      <c r="E37" s="87">
        <v>90000</v>
      </c>
    </row>
    <row r="38" spans="1:5" ht="38.25" thickBot="1">
      <c r="A38" s="50" t="s">
        <v>157</v>
      </c>
      <c r="B38" s="73">
        <v>791</v>
      </c>
      <c r="C38" s="73" t="s">
        <v>158</v>
      </c>
      <c r="D38" s="73"/>
      <c r="E38" s="87">
        <f>E39</f>
        <v>88625.82</v>
      </c>
    </row>
    <row r="39" spans="1:5" ht="24.75" customHeight="1" thickBot="1">
      <c r="A39" s="30" t="s">
        <v>159</v>
      </c>
      <c r="B39" s="73">
        <v>791</v>
      </c>
      <c r="C39" s="73" t="s">
        <v>158</v>
      </c>
      <c r="D39" s="73">
        <v>500</v>
      </c>
      <c r="E39" s="87">
        <v>88625.82</v>
      </c>
    </row>
    <row r="40" spans="1:5" ht="17.25" thickBot="1">
      <c r="A40" s="59" t="s">
        <v>110</v>
      </c>
      <c r="B40" s="74">
        <v>791</v>
      </c>
      <c r="C40" s="73"/>
      <c r="D40" s="73"/>
      <c r="E40" s="86">
        <f>E45+E41</f>
        <v>684454.04</v>
      </c>
    </row>
    <row r="41" spans="1:5" ht="66.75" thickBot="1">
      <c r="A41" s="58" t="s">
        <v>192</v>
      </c>
      <c r="B41" s="73">
        <v>791</v>
      </c>
      <c r="C41" s="61" t="s">
        <v>193</v>
      </c>
      <c r="D41" s="73"/>
      <c r="E41" s="87">
        <f>E42</f>
        <v>303906.78000000003</v>
      </c>
    </row>
    <row r="42" spans="1:5" ht="33.75" thickBot="1">
      <c r="A42" s="72" t="s">
        <v>194</v>
      </c>
      <c r="B42" s="73">
        <v>791</v>
      </c>
      <c r="C42" s="61" t="s">
        <v>193</v>
      </c>
      <c r="D42" s="73"/>
      <c r="E42" s="87">
        <f>E43</f>
        <v>303906.78000000003</v>
      </c>
    </row>
    <row r="43" spans="1:5" ht="17.25" thickBot="1">
      <c r="A43" s="72" t="s">
        <v>179</v>
      </c>
      <c r="B43" s="73">
        <v>791</v>
      </c>
      <c r="C43" s="61" t="s">
        <v>181</v>
      </c>
      <c r="D43" s="73"/>
      <c r="E43" s="87">
        <f>E44</f>
        <v>303906.78000000003</v>
      </c>
    </row>
    <row r="44" spans="1:5" ht="33.75" thickBot="1">
      <c r="A44" s="60" t="s">
        <v>85</v>
      </c>
      <c r="B44" s="73">
        <v>791</v>
      </c>
      <c r="C44" s="61" t="s">
        <v>181</v>
      </c>
      <c r="D44" s="73">
        <v>200</v>
      </c>
      <c r="E44" s="87">
        <v>303906.78000000003</v>
      </c>
    </row>
    <row r="45" spans="1:5" ht="21.75" customHeight="1" thickBot="1">
      <c r="A45" s="56" t="s">
        <v>170</v>
      </c>
      <c r="B45" s="73">
        <v>791</v>
      </c>
      <c r="C45" s="73"/>
      <c r="D45" s="73"/>
      <c r="E45" s="87">
        <f>E46</f>
        <v>380547.26</v>
      </c>
    </row>
    <row r="46" spans="1:5" ht="104.25" customHeight="1" thickBot="1">
      <c r="A46" s="56" t="s">
        <v>237</v>
      </c>
      <c r="B46" s="73">
        <v>791</v>
      </c>
      <c r="C46" s="73" t="s">
        <v>115</v>
      </c>
      <c r="D46" s="73"/>
      <c r="E46" s="87">
        <f>E47</f>
        <v>380547.26</v>
      </c>
    </row>
    <row r="47" spans="1:5" ht="71.25" customHeight="1" thickBot="1">
      <c r="A47" s="56" t="s">
        <v>116</v>
      </c>
      <c r="B47" s="73">
        <v>791</v>
      </c>
      <c r="C47" s="73" t="s">
        <v>117</v>
      </c>
      <c r="D47" s="73"/>
      <c r="E47" s="87">
        <f>E48+E50+E52</f>
        <v>380547.26</v>
      </c>
    </row>
    <row r="48" spans="1:5" ht="68.25" customHeight="1" thickBot="1">
      <c r="A48" s="56" t="s">
        <v>118</v>
      </c>
      <c r="B48" s="73">
        <v>791</v>
      </c>
      <c r="C48" s="73" t="s">
        <v>119</v>
      </c>
      <c r="D48" s="73"/>
      <c r="E48" s="87">
        <f>E49</f>
        <v>380547.26</v>
      </c>
    </row>
    <row r="49" spans="1:5" ht="36" customHeight="1" thickBot="1">
      <c r="A49" s="56" t="s">
        <v>85</v>
      </c>
      <c r="B49" s="73">
        <v>791</v>
      </c>
      <c r="C49" s="73" t="s">
        <v>119</v>
      </c>
      <c r="D49" s="73">
        <v>200</v>
      </c>
      <c r="E49" s="87">
        <v>380547.26</v>
      </c>
    </row>
    <row r="50" spans="1:5" ht="69.75" hidden="1" customHeight="1" thickBot="1">
      <c r="A50" s="56" t="s">
        <v>118</v>
      </c>
      <c r="B50" s="73">
        <v>791</v>
      </c>
      <c r="C50" s="73" t="s">
        <v>120</v>
      </c>
      <c r="D50" s="73"/>
      <c r="E50" s="87">
        <f>E51</f>
        <v>0</v>
      </c>
    </row>
    <row r="51" spans="1:5" ht="33" hidden="1" customHeight="1" thickBot="1">
      <c r="A51" s="56" t="s">
        <v>85</v>
      </c>
      <c r="B51" s="73">
        <v>791</v>
      </c>
      <c r="C51" s="73" t="s">
        <v>120</v>
      </c>
      <c r="D51" s="73">
        <v>200</v>
      </c>
      <c r="E51" s="87"/>
    </row>
    <row r="52" spans="1:5" s="83" customFormat="1" ht="38.25" hidden="1" thickBot="1">
      <c r="A52" s="47" t="s">
        <v>195</v>
      </c>
      <c r="B52" s="75">
        <v>791</v>
      </c>
      <c r="C52" s="76" t="s">
        <v>196</v>
      </c>
      <c r="D52" s="75"/>
      <c r="E52" s="77">
        <f>E54+E56+E58+E60</f>
        <v>0</v>
      </c>
    </row>
    <row r="53" spans="1:5" s="83" customFormat="1" ht="75.75" hidden="1" customHeight="1" thickBot="1">
      <c r="A53" s="47" t="s">
        <v>197</v>
      </c>
      <c r="B53" s="75">
        <v>791</v>
      </c>
      <c r="C53" s="76" t="s">
        <v>198</v>
      </c>
      <c r="D53" s="76"/>
      <c r="E53" s="62">
        <f>E54</f>
        <v>0</v>
      </c>
    </row>
    <row r="54" spans="1:5" s="83" customFormat="1" ht="38.25" hidden="1" thickBot="1">
      <c r="A54" s="47" t="s">
        <v>85</v>
      </c>
      <c r="B54" s="75">
        <v>791</v>
      </c>
      <c r="C54" s="76" t="s">
        <v>198</v>
      </c>
      <c r="D54" s="76">
        <v>200</v>
      </c>
      <c r="E54" s="62"/>
    </row>
    <row r="55" spans="1:5" s="83" customFormat="1" ht="11.25" hidden="1" customHeight="1" thickBot="1">
      <c r="A55" s="47" t="s">
        <v>144</v>
      </c>
      <c r="B55" s="75">
        <v>791</v>
      </c>
      <c r="C55" s="76" t="s">
        <v>199</v>
      </c>
      <c r="D55" s="75"/>
      <c r="E55" s="77">
        <f>E56</f>
        <v>0</v>
      </c>
    </row>
    <row r="56" spans="1:5" s="83" customFormat="1" ht="38.25" hidden="1" thickBot="1">
      <c r="A56" s="47" t="s">
        <v>85</v>
      </c>
      <c r="B56" s="75">
        <v>791</v>
      </c>
      <c r="C56" s="76" t="s">
        <v>199</v>
      </c>
      <c r="D56" s="75">
        <v>200</v>
      </c>
      <c r="E56" s="77"/>
    </row>
    <row r="57" spans="1:5" s="83" customFormat="1" ht="75.75" hidden="1" customHeight="1" thickBot="1">
      <c r="A57" s="47" t="s">
        <v>200</v>
      </c>
      <c r="B57" s="75">
        <v>791</v>
      </c>
      <c r="C57" s="76" t="s">
        <v>201</v>
      </c>
      <c r="D57" s="75"/>
      <c r="E57" s="77">
        <f>E58</f>
        <v>0</v>
      </c>
    </row>
    <row r="58" spans="1:5" s="83" customFormat="1" ht="38.25" hidden="1" thickBot="1">
      <c r="A58" s="47" t="s">
        <v>85</v>
      </c>
      <c r="B58" s="75">
        <v>791</v>
      </c>
      <c r="C58" s="76" t="s">
        <v>201</v>
      </c>
      <c r="D58" s="75">
        <v>200</v>
      </c>
      <c r="E58" s="77"/>
    </row>
    <row r="59" spans="1:5" s="83" customFormat="1" ht="75.75" hidden="1" customHeight="1" thickBot="1">
      <c r="A59" s="47" t="s">
        <v>202</v>
      </c>
      <c r="B59" s="75">
        <v>791</v>
      </c>
      <c r="C59" s="76" t="s">
        <v>203</v>
      </c>
      <c r="D59" s="75"/>
      <c r="E59" s="77">
        <f>E60</f>
        <v>0</v>
      </c>
    </row>
    <row r="60" spans="1:5" s="83" customFormat="1" ht="38.25" hidden="1" thickBot="1">
      <c r="A60" s="47" t="s">
        <v>85</v>
      </c>
      <c r="B60" s="75">
        <v>791</v>
      </c>
      <c r="C60" s="76" t="s">
        <v>203</v>
      </c>
      <c r="D60" s="75">
        <v>200</v>
      </c>
      <c r="E60" s="77"/>
    </row>
    <row r="61" spans="1:5" ht="36.75" hidden="1" customHeight="1" thickBot="1">
      <c r="A61" s="84" t="s">
        <v>99</v>
      </c>
      <c r="B61" s="74">
        <v>791</v>
      </c>
      <c r="C61" s="63"/>
      <c r="D61" s="73"/>
      <c r="E61" s="86"/>
    </row>
    <row r="62" spans="1:5" ht="24" hidden="1" customHeight="1" thickBot="1">
      <c r="A62" s="85" t="s">
        <v>106</v>
      </c>
      <c r="B62" s="73">
        <v>791</v>
      </c>
      <c r="C62" s="61" t="s">
        <v>115</v>
      </c>
      <c r="D62" s="73"/>
      <c r="E62" s="87"/>
    </row>
    <row r="63" spans="1:5" ht="188.25" hidden="1" thickBot="1">
      <c r="A63" s="85" t="s">
        <v>108</v>
      </c>
      <c r="B63" s="73">
        <v>791</v>
      </c>
      <c r="C63" s="61" t="s">
        <v>160</v>
      </c>
      <c r="D63" s="73"/>
      <c r="E63" s="87"/>
    </row>
    <row r="64" spans="1:5" ht="38.25" hidden="1" thickBot="1">
      <c r="A64" s="30" t="s">
        <v>85</v>
      </c>
      <c r="B64" s="73">
        <v>791</v>
      </c>
      <c r="C64" s="61" t="s">
        <v>160</v>
      </c>
      <c r="D64" s="73">
        <v>200</v>
      </c>
      <c r="E64" s="87"/>
    </row>
    <row r="65" spans="1:6" ht="17.25" thickBot="1">
      <c r="A65" s="55" t="s">
        <v>121</v>
      </c>
      <c r="B65" s="74">
        <v>791</v>
      </c>
      <c r="C65" s="74"/>
      <c r="D65" s="74"/>
      <c r="E65" s="86">
        <f>E72+E78+E68</f>
        <v>2262745.06</v>
      </c>
    </row>
    <row r="66" spans="1:6" ht="117.75" customHeight="1" thickBot="1">
      <c r="A66" s="56" t="s">
        <v>234</v>
      </c>
      <c r="B66" s="73">
        <v>791</v>
      </c>
      <c r="D66" s="73"/>
      <c r="E66" s="87">
        <f>E78</f>
        <v>2262745.06</v>
      </c>
    </row>
    <row r="67" spans="1:6" ht="50.25" hidden="1" thickBot="1">
      <c r="A67" s="72" t="s">
        <v>123</v>
      </c>
      <c r="B67" s="73">
        <v>791</v>
      </c>
      <c r="C67" s="73" t="s">
        <v>103</v>
      </c>
      <c r="D67" s="73"/>
      <c r="E67" s="87">
        <f>E68+E72</f>
        <v>0</v>
      </c>
    </row>
    <row r="68" spans="1:6" ht="19.5" hidden="1" thickBot="1">
      <c r="A68" s="30" t="s">
        <v>124</v>
      </c>
      <c r="B68" s="73">
        <v>791</v>
      </c>
      <c r="C68" s="73" t="s">
        <v>103</v>
      </c>
      <c r="D68" s="73"/>
      <c r="E68" s="87">
        <f>E69</f>
        <v>0</v>
      </c>
    </row>
    <row r="69" spans="1:6" ht="56.25" hidden="1" customHeight="1" thickBot="1">
      <c r="A69" s="30" t="s">
        <v>204</v>
      </c>
      <c r="B69" s="73">
        <v>791</v>
      </c>
      <c r="C69" s="73" t="s">
        <v>103</v>
      </c>
      <c r="D69" s="73"/>
      <c r="E69" s="87">
        <f>E70</f>
        <v>0</v>
      </c>
    </row>
    <row r="70" spans="1:6" ht="81" hidden="1" customHeight="1" thickBot="1">
      <c r="A70" s="30" t="s">
        <v>127</v>
      </c>
      <c r="B70" s="73">
        <v>791</v>
      </c>
      <c r="C70" s="73" t="s">
        <v>128</v>
      </c>
      <c r="E70" s="87">
        <f>E71</f>
        <v>0</v>
      </c>
    </row>
    <row r="71" spans="1:6" ht="27.75" hidden="1" customHeight="1" thickBot="1">
      <c r="A71" s="30" t="s">
        <v>86</v>
      </c>
      <c r="B71" s="73">
        <v>791</v>
      </c>
      <c r="C71" s="73" t="s">
        <v>128</v>
      </c>
      <c r="D71" s="73">
        <v>200</v>
      </c>
      <c r="E71" s="87"/>
    </row>
    <row r="72" spans="1:6" ht="15" hidden="1" customHeight="1" thickBot="1">
      <c r="A72" s="139" t="s">
        <v>205</v>
      </c>
      <c r="B72" s="145">
        <v>791</v>
      </c>
      <c r="C72" s="145" t="s">
        <v>206</v>
      </c>
      <c r="D72" s="147"/>
      <c r="E72" s="149">
        <f>E74+E77</f>
        <v>0</v>
      </c>
    </row>
    <row r="73" spans="1:6" ht="9" hidden="1" customHeight="1" thickBot="1">
      <c r="A73" s="144"/>
      <c r="B73" s="146"/>
      <c r="C73" s="146"/>
      <c r="D73" s="148"/>
      <c r="E73" s="150"/>
    </row>
    <row r="74" spans="1:6" ht="38.25" hidden="1" customHeight="1" thickBot="1">
      <c r="A74" s="56" t="s">
        <v>133</v>
      </c>
      <c r="B74" s="73">
        <v>791</v>
      </c>
      <c r="C74" s="73" t="s">
        <v>182</v>
      </c>
      <c r="D74" s="73"/>
      <c r="E74" s="87">
        <f>E75</f>
        <v>0</v>
      </c>
    </row>
    <row r="75" spans="1:6" ht="40.5" hidden="1" customHeight="1" thickBot="1">
      <c r="A75" s="56" t="s">
        <v>85</v>
      </c>
      <c r="B75" s="73">
        <v>791</v>
      </c>
      <c r="C75" s="73" t="s">
        <v>182</v>
      </c>
      <c r="D75" s="73">
        <v>200</v>
      </c>
      <c r="E75" s="87"/>
    </row>
    <row r="76" spans="1:6" ht="40.5" hidden="1" customHeight="1" thickBot="1">
      <c r="A76" s="56" t="s">
        <v>207</v>
      </c>
      <c r="B76" s="73">
        <v>791</v>
      </c>
      <c r="C76" s="73" t="s">
        <v>134</v>
      </c>
      <c r="D76" s="73"/>
      <c r="E76" s="87">
        <f>E77</f>
        <v>0</v>
      </c>
    </row>
    <row r="77" spans="1:6" ht="40.5" hidden="1" customHeight="1" thickBot="1">
      <c r="A77" s="56" t="s">
        <v>85</v>
      </c>
      <c r="B77" s="73">
        <v>791</v>
      </c>
      <c r="C77" s="73" t="s">
        <v>134</v>
      </c>
      <c r="D77" s="73">
        <v>200</v>
      </c>
      <c r="E77" s="87"/>
    </row>
    <row r="78" spans="1:6" ht="23.25" customHeight="1" thickBot="1">
      <c r="A78" s="55" t="s">
        <v>135</v>
      </c>
      <c r="B78" s="90">
        <v>791</v>
      </c>
      <c r="C78" s="64"/>
      <c r="D78" s="90"/>
      <c r="E78" s="112">
        <f>E79+E93+E89</f>
        <v>2262745.06</v>
      </c>
    </row>
    <row r="79" spans="1:6" ht="26.25" customHeight="1" thickBot="1">
      <c r="A79" s="139" t="s">
        <v>137</v>
      </c>
      <c r="B79" s="141">
        <v>791</v>
      </c>
      <c r="C79" s="141" t="s">
        <v>138</v>
      </c>
      <c r="D79" s="142"/>
      <c r="E79" s="143">
        <f>E81+E87</f>
        <v>629245.06000000006</v>
      </c>
    </row>
    <row r="80" spans="1:6" ht="24.75" customHeight="1" thickBot="1">
      <c r="A80" s="140"/>
      <c r="B80" s="141"/>
      <c r="C80" s="141"/>
      <c r="D80" s="142"/>
      <c r="E80" s="143"/>
      <c r="F80" s="22"/>
    </row>
    <row r="81" spans="1:8" ht="42" customHeight="1" thickBot="1">
      <c r="A81" s="56" t="s">
        <v>139</v>
      </c>
      <c r="B81" s="73">
        <v>791</v>
      </c>
      <c r="C81" s="73" t="s">
        <v>140</v>
      </c>
      <c r="D81" s="73"/>
      <c r="E81" s="87">
        <f>E82+E84</f>
        <v>229245.06</v>
      </c>
    </row>
    <row r="82" spans="1:8" ht="36.75" customHeight="1" thickBot="1">
      <c r="A82" s="56" t="s">
        <v>85</v>
      </c>
      <c r="B82" s="73">
        <v>791</v>
      </c>
      <c r="C82" s="73" t="s">
        <v>140</v>
      </c>
      <c r="D82" s="73">
        <v>200</v>
      </c>
      <c r="E82" s="87">
        <v>216195.06</v>
      </c>
    </row>
    <row r="83" spans="1:8" ht="38.25" thickBot="1">
      <c r="A83" s="30" t="s">
        <v>141</v>
      </c>
      <c r="B83" s="73">
        <v>791</v>
      </c>
      <c r="C83" s="61" t="s">
        <v>142</v>
      </c>
      <c r="D83" s="73"/>
      <c r="E83" s="87">
        <f>E84</f>
        <v>13050</v>
      </c>
    </row>
    <row r="84" spans="1:8" ht="24.75" customHeight="1" thickBot="1">
      <c r="A84" s="58" t="s">
        <v>86</v>
      </c>
      <c r="B84" s="73">
        <v>791</v>
      </c>
      <c r="C84" s="73" t="s">
        <v>140</v>
      </c>
      <c r="D84" s="73">
        <v>800</v>
      </c>
      <c r="E84" s="87">
        <v>13050</v>
      </c>
    </row>
    <row r="85" spans="1:8" ht="66.75" thickBot="1">
      <c r="A85" s="72" t="s">
        <v>87</v>
      </c>
      <c r="B85" s="65" t="s">
        <v>169</v>
      </c>
      <c r="C85" s="61" t="s">
        <v>143</v>
      </c>
      <c r="D85" s="61"/>
      <c r="E85" s="88">
        <f>E86</f>
        <v>0</v>
      </c>
      <c r="G85" s="22"/>
      <c r="H85" s="22"/>
    </row>
    <row r="86" spans="1:8" ht="33.75" thickBot="1">
      <c r="A86" s="56" t="s">
        <v>85</v>
      </c>
      <c r="B86" s="65" t="s">
        <v>169</v>
      </c>
      <c r="C86" s="61" t="s">
        <v>143</v>
      </c>
      <c r="D86" s="61">
        <v>200</v>
      </c>
      <c r="E86" s="88"/>
    </row>
    <row r="87" spans="1:8" ht="78" customHeight="1" thickBot="1">
      <c r="A87" s="56" t="s">
        <v>118</v>
      </c>
      <c r="B87" s="73">
        <v>791</v>
      </c>
      <c r="C87" s="73" t="s">
        <v>146</v>
      </c>
      <c r="D87" s="73"/>
      <c r="E87" s="87">
        <f>E88</f>
        <v>400000</v>
      </c>
    </row>
    <row r="88" spans="1:8" ht="42" customHeight="1" thickBot="1">
      <c r="A88" s="56" t="s">
        <v>85</v>
      </c>
      <c r="B88" s="73">
        <v>791</v>
      </c>
      <c r="C88" s="73" t="s">
        <v>146</v>
      </c>
      <c r="D88" s="73">
        <v>200</v>
      </c>
      <c r="E88" s="87">
        <v>400000</v>
      </c>
    </row>
    <row r="89" spans="1:8" ht="57.75" customHeight="1" thickBot="1">
      <c r="A89" s="30" t="s">
        <v>230</v>
      </c>
      <c r="B89" s="28">
        <v>791</v>
      </c>
      <c r="C89" s="28" t="s">
        <v>222</v>
      </c>
      <c r="D89" s="28"/>
      <c r="E89" s="31">
        <f>E90+E92+E91</f>
        <v>1633500</v>
      </c>
    </row>
    <row r="90" spans="1:8" ht="60" customHeight="1" thickBot="1">
      <c r="A90" s="47" t="s">
        <v>144</v>
      </c>
      <c r="B90" s="28">
        <v>791</v>
      </c>
      <c r="C90" s="28" t="s">
        <v>145</v>
      </c>
      <c r="D90" s="28">
        <v>200</v>
      </c>
      <c r="E90" s="31">
        <v>1320500</v>
      </c>
    </row>
    <row r="91" spans="1:8" ht="78.75" customHeight="1" thickBot="1">
      <c r="A91" s="47" t="s">
        <v>226</v>
      </c>
      <c r="B91" s="28">
        <v>791</v>
      </c>
      <c r="C91" s="28" t="s">
        <v>223</v>
      </c>
      <c r="D91" s="28">
        <v>200</v>
      </c>
      <c r="E91" s="31">
        <v>156500</v>
      </c>
    </row>
    <row r="92" spans="1:8" ht="75" customHeight="1" thickBot="1">
      <c r="A92" s="47" t="s">
        <v>225</v>
      </c>
      <c r="B92" s="28">
        <v>791</v>
      </c>
      <c r="C92" s="28" t="s">
        <v>224</v>
      </c>
      <c r="D92" s="28">
        <v>200</v>
      </c>
      <c r="E92" s="31">
        <v>156500</v>
      </c>
    </row>
    <row r="93" spans="1:8" ht="42" hidden="1" customHeight="1" thickBot="1">
      <c r="A93" s="60" t="s">
        <v>188</v>
      </c>
      <c r="B93" s="65" t="s">
        <v>169</v>
      </c>
      <c r="C93" s="61" t="s">
        <v>189</v>
      </c>
      <c r="D93" s="61"/>
      <c r="E93" s="62">
        <f>E94</f>
        <v>0</v>
      </c>
    </row>
    <row r="94" spans="1:8" ht="42" hidden="1" customHeight="1" thickBot="1">
      <c r="A94" s="60" t="s">
        <v>85</v>
      </c>
      <c r="B94" s="65" t="s">
        <v>169</v>
      </c>
      <c r="C94" s="61" t="s">
        <v>189</v>
      </c>
      <c r="D94" s="61">
        <v>200</v>
      </c>
      <c r="E94" s="62"/>
    </row>
    <row r="95" spans="1:8" ht="50.25" thickBot="1">
      <c r="A95" s="108" t="s">
        <v>227</v>
      </c>
      <c r="B95" s="109" t="s">
        <v>169</v>
      </c>
      <c r="C95" s="110"/>
      <c r="D95" s="110"/>
      <c r="E95" s="111">
        <f>E96</f>
        <v>10000</v>
      </c>
      <c r="G95" s="22"/>
      <c r="H95" s="22"/>
    </row>
    <row r="96" spans="1:8" ht="50.25" thickBot="1">
      <c r="A96" s="56" t="s">
        <v>231</v>
      </c>
      <c r="B96" s="65" t="s">
        <v>169</v>
      </c>
      <c r="C96" s="61" t="s">
        <v>105</v>
      </c>
      <c r="D96" s="61"/>
      <c r="E96" s="88">
        <f>E97</f>
        <v>10000</v>
      </c>
    </row>
    <row r="97" spans="1:5" ht="50.25" thickBot="1">
      <c r="A97" s="56" t="s">
        <v>228</v>
      </c>
      <c r="B97" s="65" t="s">
        <v>169</v>
      </c>
      <c r="C97" s="61" t="s">
        <v>105</v>
      </c>
      <c r="D97" s="61"/>
      <c r="E97" s="88">
        <f>E98</f>
        <v>10000</v>
      </c>
    </row>
    <row r="98" spans="1:5" ht="50.25" thickBot="1">
      <c r="A98" s="56" t="s">
        <v>229</v>
      </c>
      <c r="B98" s="65" t="s">
        <v>169</v>
      </c>
      <c r="C98" s="61" t="s">
        <v>109</v>
      </c>
      <c r="D98" s="61">
        <v>200</v>
      </c>
      <c r="E98" s="88">
        <v>10000</v>
      </c>
    </row>
  </sheetData>
  <mergeCells count="17">
    <mergeCell ref="A72:A73"/>
    <mergeCell ref="B72:B73"/>
    <mergeCell ref="C72:C73"/>
    <mergeCell ref="D72:D73"/>
    <mergeCell ref="E72:E73"/>
    <mergeCell ref="A79:A80"/>
    <mergeCell ref="B79:B80"/>
    <mergeCell ref="C79:C80"/>
    <mergeCell ref="D79:D80"/>
    <mergeCell ref="E79:E80"/>
    <mergeCell ref="A1:E1"/>
    <mergeCell ref="A2:E2"/>
    <mergeCell ref="A4:A5"/>
    <mergeCell ref="B4:B5"/>
    <mergeCell ref="C4:C5"/>
    <mergeCell ref="D4:D5"/>
    <mergeCell ref="E4:E5"/>
  </mergeCells>
  <pageMargins left="0.93" right="0.23" top="0.55000000000000004" bottom="0.24" header="0.31496062992125984" footer="0.24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="80" zoomScaleNormal="80" workbookViewId="0"/>
  </sheetViews>
  <sheetFormatPr defaultRowHeight="15"/>
  <cols>
    <col min="1" max="1" width="49.85546875" customWidth="1"/>
    <col min="2" max="2" width="28.7109375" customWidth="1"/>
    <col min="3" max="3" width="25.140625" customWidth="1"/>
  </cols>
  <sheetData>
    <row r="1" spans="1:3" ht="82.9" customHeight="1">
      <c r="A1" s="10"/>
      <c r="B1" s="113" t="s">
        <v>244</v>
      </c>
      <c r="C1" s="113"/>
    </row>
    <row r="2" spans="1:3" ht="125.25" customHeight="1" thickBot="1">
      <c r="A2" s="114" t="s">
        <v>238</v>
      </c>
      <c r="B2" s="114"/>
      <c r="C2" s="114"/>
    </row>
    <row r="3" spans="1:3" ht="120" customHeight="1" thickBot="1">
      <c r="A3" s="66" t="s">
        <v>171</v>
      </c>
      <c r="B3" s="89" t="s">
        <v>172</v>
      </c>
      <c r="C3" s="89" t="s">
        <v>173</v>
      </c>
    </row>
    <row r="4" spans="1:3" ht="16.5" thickBot="1">
      <c r="A4" s="151" t="s">
        <v>174</v>
      </c>
      <c r="B4" s="152"/>
      <c r="C4" s="153"/>
    </row>
    <row r="5" spans="1:3" ht="19.5" thickBot="1">
      <c r="A5" s="67">
        <v>1</v>
      </c>
      <c r="B5" s="2">
        <v>2</v>
      </c>
      <c r="C5" s="2">
        <v>3</v>
      </c>
    </row>
    <row r="6" spans="1:3" ht="31.15" customHeight="1" thickBot="1">
      <c r="A6" s="68" t="s">
        <v>175</v>
      </c>
      <c r="B6" s="69" t="s">
        <v>176</v>
      </c>
      <c r="C6" s="70">
        <v>73886.84</v>
      </c>
    </row>
    <row r="7" spans="1:3" ht="55.9" customHeight="1" thickBot="1">
      <c r="A7" s="68" t="s">
        <v>177</v>
      </c>
      <c r="B7" s="69" t="s">
        <v>178</v>
      </c>
      <c r="C7" s="71">
        <v>62145.26</v>
      </c>
    </row>
  </sheetData>
  <mergeCells count="3">
    <mergeCell ref="B1:C1"/>
    <mergeCell ref="A2:C2"/>
    <mergeCell ref="A4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</vt:lpstr>
      <vt:lpstr>2</vt:lpstr>
      <vt:lpstr>3</vt:lpstr>
      <vt:lpstr>4</vt:lpstr>
      <vt:lpstr>5</vt:lpstr>
      <vt:lpstr>'1'!Область_печати</vt:lpstr>
      <vt:lpstr>'4'!Область_печати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2022-06-21T08:36:05Z</dcterms:modified>
</cp:coreProperties>
</file>